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codeName="חוברת_עבודה_זו"/>
  <mc:AlternateContent xmlns:mc="http://schemas.openxmlformats.org/markup-compatibility/2006">
    <mc:Choice Requires="x15">
      <x15ac:absPath xmlns:x15ac="http://schemas.microsoft.com/office/spreadsheetml/2010/11/ac" url="\\elite.co.il\dfs\michrazim\מכרזים\מכרזים 2026\מכרז פומבי לאספקת כלי רכב בשיטת הליסינג התפעולי\"/>
    </mc:Choice>
  </mc:AlternateContent>
  <xr:revisionPtr revIDLastSave="0" documentId="13_ncr:1_{D7D2D593-17E7-4B92-AE9D-2AE954172728}" xr6:coauthVersionLast="47" xr6:coauthVersionMax="47" xr10:uidLastSave="{00000000-0000-0000-0000-000000000000}"/>
  <bookViews>
    <workbookView xWindow="11610" yWindow="690" windowWidth="11250" windowHeight="9000" xr2:uid="{00000000-000D-0000-FFFF-FFFF00000000}"/>
  </bookViews>
  <sheets>
    <sheet name="ליסינג" sheetId="3" r:id="rId1"/>
  </sheets>
  <definedNames>
    <definedName name="_xlnm._FilterDatabase" localSheetId="0" hidden="1">ליסינג!$B$4:$G$51</definedName>
    <definedName name="_xlnm.Print_Area" localSheetId="0">ליסינג!$A$1:$I$51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8" i="3" l="1"/>
  <c r="H34" i="3"/>
  <c r="H6" i="3"/>
  <c r="H12" i="3" l="1"/>
  <c r="H41" i="3"/>
  <c r="H42" i="3"/>
  <c r="H33" i="3"/>
  <c r="F50" i="3" l="1"/>
  <c r="H40" i="3" l="1"/>
  <c r="H39" i="3"/>
  <c r="H43" i="3" s="1"/>
  <c r="I43" i="3" l="1"/>
  <c r="H7" i="3" l="1"/>
  <c r="H13" i="3"/>
  <c r="H22" i="3" l="1"/>
  <c r="H23" i="3"/>
  <c r="H24" i="3" l="1"/>
  <c r="H46" i="3"/>
  <c r="H45" i="3"/>
  <c r="H21" i="3" l="1"/>
  <c r="H30" i="3"/>
  <c r="H29" i="3"/>
  <c r="H15" i="3"/>
  <c r="H14" i="3"/>
  <c r="H5" i="3" l="1"/>
  <c r="H47" i="3"/>
  <c r="H44" i="3" l="1"/>
  <c r="H49" i="3" s="1"/>
  <c r="I49" i="3" s="1"/>
  <c r="H37" i="3" l="1"/>
  <c r="H10" i="3" l="1"/>
  <c r="H31" i="3" l="1"/>
  <c r="H32" i="3"/>
  <c r="H35" i="3"/>
  <c r="H36" i="3"/>
  <c r="H25" i="3"/>
  <c r="H26" i="3"/>
  <c r="H11" i="3"/>
  <c r="H19" i="3" s="1"/>
  <c r="I19" i="3" s="1"/>
  <c r="H16" i="3"/>
  <c r="H17" i="3"/>
  <c r="H18" i="3"/>
  <c r="H20" i="3" l="1"/>
  <c r="H27" i="3" s="1"/>
  <c r="H8" i="3"/>
  <c r="H9" i="3" s="1"/>
  <c r="I9" i="3" s="1"/>
  <c r="I27" i="3" l="1"/>
  <c r="H28" i="3" l="1"/>
  <c r="H38" i="3" s="1"/>
  <c r="I38" i="3" l="1"/>
  <c r="I51" i="3" s="1"/>
</calcChain>
</file>

<file path=xl/sharedStrings.xml><?xml version="1.0" encoding="utf-8"?>
<sst xmlns="http://schemas.openxmlformats.org/spreadsheetml/2006/main" count="138" uniqueCount="85">
  <si>
    <t>קטגוריה</t>
  </si>
  <si>
    <t>יצרן</t>
  </si>
  <si>
    <t>טויוטה</t>
  </si>
  <si>
    <t>סקודה</t>
  </si>
  <si>
    <t>יונדאי</t>
  </si>
  <si>
    <t>מאזדה</t>
  </si>
  <si>
    <t>קיה</t>
  </si>
  <si>
    <t>מיצובישי</t>
  </si>
  <si>
    <t>אאוטלנדר -  2.5 Executive 2X4</t>
  </si>
  <si>
    <t>ג'יפונים</t>
  </si>
  <si>
    <t>ג'יפים</t>
  </si>
  <si>
    <t xml:space="preserve">CX-5 COMFORT </t>
  </si>
  <si>
    <t>משקל הקטגוריה באחוזים</t>
  </si>
  <si>
    <t>האחוז הממוצע לקטגוריית רכבים משפחתיים</t>
  </si>
  <si>
    <t>האחוז הממוצע לקטגוריית רכבים ג'יפים</t>
  </si>
  <si>
    <t>האחוז הממוצע לקטגוריית רכבים ג'יפונים</t>
  </si>
  <si>
    <t>אחוז משוקלל</t>
  </si>
  <si>
    <t>הצעה משוקללת של  הספק</t>
  </si>
  <si>
    <t>RAV-4 - EVOLVE 4X4 - בנזין</t>
  </si>
  <si>
    <t>BYD</t>
  </si>
  <si>
    <t>BYD ATTO 3 COMFORT</t>
  </si>
  <si>
    <t>ג'ילי</t>
  </si>
  <si>
    <t>BYD ATTO 3 DESIGN</t>
  </si>
  <si>
    <t>צ'רי</t>
  </si>
  <si>
    <t>מיני</t>
  </si>
  <si>
    <t>TIGGO 7 PRO</t>
  </si>
  <si>
    <t>האחוז הממוצע לקטגוריית רכבי מיני</t>
  </si>
  <si>
    <t>קורולה קרוס, 1.8 ל' היברידי, Active</t>
  </si>
  <si>
    <t>מחיר מוצע  לחודש כולל מע"מ</t>
  </si>
  <si>
    <t>מחיר מחירון יבואן כולל מע"מ</t>
  </si>
  <si>
    <t>נא למלא מחירים בתאים התכולים</t>
  </si>
  <si>
    <t>משפחתי</t>
  </si>
  <si>
    <t>אחוז דמי השכירות ממחירון היבואן כולל מע"מ</t>
  </si>
  <si>
    <t>ניסאן</t>
  </si>
  <si>
    <t xml:space="preserve">ניסאן </t>
  </si>
  <si>
    <t> X-TRAIL ACENTA TOP  1497 גג</t>
  </si>
  <si>
    <t>סופר מיני</t>
  </si>
  <si>
    <t xml:space="preserve">טויוטה </t>
  </si>
  <si>
    <t>יאריס 1.5 ל' (מ. פנים), היברידי, אוט', Eco</t>
  </si>
  <si>
    <t>TIGGO 4 Pro Noble</t>
  </si>
  <si>
    <t>אוקטביה Selection TSI 1.5</t>
  </si>
  <si>
    <t>אלנטרה -  היברידי Prime</t>
  </si>
  <si>
    <t>נירו HEV, אוט', 1.6 ל' היברידי, LX</t>
  </si>
  <si>
    <t>צרי</t>
  </si>
  <si>
    <t>ג'אקו</t>
  </si>
  <si>
    <t>סטוניק LX</t>
  </si>
  <si>
    <t>EX5 .PRO פנאי-שטח חשמל אוטומטי 0</t>
  </si>
  <si>
    <t>36 חודש</t>
  </si>
  <si>
    <t>לא למילוי</t>
  </si>
  <si>
    <t>טופס הצעת מחיר - מסמך א'2</t>
  </si>
  <si>
    <t>האחוז הממוצע לקטגוריית רכבי מנהלים</t>
  </si>
  <si>
    <t>מנהלים</t>
  </si>
  <si>
    <t>קרניבל MPV LX</t>
  </si>
  <si>
    <t>האחוז הממוצע לקטגוריית רכבים מסחריים</t>
  </si>
  <si>
    <t>מסחרי</t>
  </si>
  <si>
    <t>איסוזו</t>
  </si>
  <si>
    <t xml:space="preserve"> S+דימקס  4*4 אוטומט</t>
  </si>
  <si>
    <t>היילקס 2.4 ל' דיזל, אוט', Active, 4x4</t>
  </si>
  <si>
    <t>סיטרואן</t>
  </si>
  <si>
    <t xml:space="preserve">  אריזו פלאג אין היבריד 1.5 קומפורט</t>
  </si>
  <si>
    <t xml:space="preserve"> BYD SEAL 05 DMI PHEV COMFORT</t>
  </si>
  <si>
    <t>קורולה היבריד לימיטד</t>
  </si>
  <si>
    <t>קונה היבריד פרימיום</t>
  </si>
  <si>
    <t>יאריס קרוס אקו היבריד</t>
  </si>
  <si>
    <t xml:space="preserve">ATTO 2 EV COMFORT </t>
  </si>
  <si>
    <t>1.6 VENUE PRIME</t>
  </si>
  <si>
    <t xml:space="preserve"> SELTOS LX PLUS  </t>
  </si>
  <si>
    <t xml:space="preserve">JUKE ACENTA TECH HYBRID </t>
  </si>
  <si>
    <t xml:space="preserve"> MG 3 HYBRID+ LUXURY</t>
  </si>
  <si>
    <t>MG</t>
  </si>
  <si>
    <t>ספורטאז' היברידי 1.6  EX</t>
  </si>
  <si>
    <t>טיגו 7 פלאג אין היבריד COMFORT</t>
  </si>
  <si>
    <t>טיגו 7 פלאג אין היבריד LUXURY</t>
  </si>
  <si>
    <t>ג'אקו 7 פלאג אין היבריד אלגנס</t>
  </si>
  <si>
    <t>ג'אקו 7 פלאג אין היבריד פרימיום</t>
  </si>
  <si>
    <t>ברלינגו SHINE PACK סולר</t>
  </si>
  <si>
    <t>סיטי 1.5 טורבו-דיזל קצר 5 מקומות</t>
  </si>
  <si>
    <t>רקסטון</t>
  </si>
  <si>
    <t>טורבו דיזל 4X4 אוט' 7 מושבים EX</t>
  </si>
  <si>
    <t>HIGHLANDER E MOTION  4X4</t>
  </si>
  <si>
    <t>פיקנטו +LX</t>
  </si>
  <si>
    <t>אייגו X PULSE</t>
  </si>
  <si>
    <t>דגם ורמת גימור</t>
  </si>
  <si>
    <t>עיריית מודיעין עילית - מכרז לאספקת שירותי השכרת רכבים בשיטת ליסינג תפעולי</t>
  </si>
  <si>
    <t>הוראות לספק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</si>
</sst>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₪&quot;* #,##0.00_);_(&quot;₪&quot;* \(#,##0.00\);_(&quot;₪&quot;* &quot;-&quot;??_);_(@_)"/>
    <numFmt numFmtId="43" formatCode="_(* #,##0.00_);_(* \(#,##0.00\);_(* &quot;-&quot;??_);_(@_)"/>
    <numFmt numFmtId="164" formatCode="_ &quot;₪&quot;\ * #,##0_ ;_ &quot;₪&quot;\ * \-#,##0_ ;_ &quot;₪&quot;\ * &quot;-&quot;??_ ;_ @_ "/>
    <numFmt numFmtId="165" formatCode="0.0%"/>
    <numFmt numFmtId="166" formatCode="_ [$₪-40D]\ * #,##0_ ;_ [$₪-40D]\ * \-#,##0_ ;_ [$₪-40D]\ * &quot;-&quot;??_ ;_ @_ "/>
  </numFmts>
  <fonts count="37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1"/>
      <color theme="1"/>
      <name val="Arial"/>
      <family val="2"/>
      <scheme val="minor"/>
    </font>
    <font>
      <u/>
      <sz val="11"/>
      <color theme="10"/>
      <name val="Arial"/>
      <family val="2"/>
      <charset val="177"/>
      <scheme val="minor"/>
    </font>
    <font>
      <sz val="10"/>
      <name val="Arial"/>
      <family val="2"/>
    </font>
    <font>
      <sz val="11"/>
      <name val="Arial"/>
      <family val="2"/>
      <scheme val="minor"/>
    </font>
    <font>
      <u/>
      <sz val="11"/>
      <color theme="10"/>
      <name val="Arial"/>
      <family val="2"/>
      <charset val="177"/>
    </font>
    <font>
      <sz val="10"/>
      <name val="Arial"/>
      <family val="2"/>
      <scheme val="minor"/>
    </font>
    <font>
      <sz val="11"/>
      <color theme="1"/>
      <name val="Arial"/>
      <family val="2"/>
      <scheme val="minor"/>
    </font>
    <font>
      <sz val="10"/>
      <name val="Arial"/>
      <family val="2"/>
      <charset val="177"/>
      <scheme val="minor"/>
    </font>
    <font>
      <sz val="12"/>
      <color theme="1"/>
      <name val="Arial"/>
      <family val="2"/>
      <charset val="177"/>
      <scheme val="minor"/>
    </font>
    <font>
      <b/>
      <sz val="12"/>
      <color theme="1"/>
      <name val="David"/>
      <family val="2"/>
    </font>
    <font>
      <b/>
      <u/>
      <sz val="12"/>
      <color theme="1"/>
      <name val="David"/>
      <family val="2"/>
    </font>
    <font>
      <sz val="10"/>
      <color rgb="FF000000"/>
      <name val="David"/>
      <family val="2"/>
    </font>
    <font>
      <sz val="11"/>
      <name val="Arial"/>
      <family val="2"/>
      <charset val="177"/>
      <scheme val="minor"/>
    </font>
    <font>
      <sz val="9"/>
      <color theme="1"/>
      <name val="Arial"/>
      <family val="2"/>
      <charset val="177"/>
      <scheme val="minor"/>
    </font>
    <font>
      <b/>
      <u/>
      <sz val="12"/>
      <color rgb="FFFF0000"/>
      <name val="David"/>
      <family val="2"/>
    </font>
    <font>
      <sz val="8"/>
      <name val="Arial"/>
      <family val="2"/>
      <charset val="177"/>
      <scheme val="minor"/>
    </font>
    <font>
      <b/>
      <sz val="11"/>
      <color rgb="FFFF0000"/>
      <name val="Arial"/>
      <family val="2"/>
      <scheme val="minor"/>
    </font>
    <font>
      <sz val="10"/>
      <name val="Tahoma"/>
      <family val="2"/>
    </font>
    <font>
      <sz val="9"/>
      <name val="Tahoma"/>
      <family val="2"/>
    </font>
    <font>
      <b/>
      <sz val="12"/>
      <color theme="0"/>
      <name val="Tahoma"/>
      <family val="2"/>
    </font>
    <font>
      <b/>
      <sz val="11"/>
      <color theme="0"/>
      <name val="Tahoma"/>
      <family val="2"/>
    </font>
    <font>
      <sz val="10"/>
      <color theme="1"/>
      <name val="Tahoma"/>
      <family val="2"/>
    </font>
    <font>
      <sz val="11"/>
      <name val="Tahoma"/>
      <family val="2"/>
    </font>
    <font>
      <sz val="11"/>
      <color theme="1"/>
      <name val="Tahoma"/>
      <family val="2"/>
    </font>
    <font>
      <b/>
      <sz val="11"/>
      <name val="Tahoma"/>
      <family val="2"/>
    </font>
    <font>
      <u/>
      <sz val="11"/>
      <color theme="1"/>
      <name val="Tahoma"/>
      <family val="2"/>
    </font>
    <font>
      <sz val="11"/>
      <color rgb="FFFF0000"/>
      <name val="Tahoma"/>
      <family val="2"/>
    </font>
    <font>
      <sz val="9"/>
      <color theme="1"/>
      <name val="Tahoma"/>
      <family val="2"/>
    </font>
    <font>
      <sz val="9"/>
      <color rgb="FF000000"/>
      <name val="Tahoma"/>
      <family val="2"/>
    </font>
    <font>
      <b/>
      <sz val="12"/>
      <name val="Tahoma"/>
      <family val="2"/>
    </font>
    <font>
      <b/>
      <sz val="11"/>
      <color rgb="FFFF0000"/>
      <name val="Arial"/>
      <family val="2"/>
    </font>
    <font>
      <sz val="12"/>
      <name val="Arial"/>
      <family val="2"/>
      <scheme val="minor"/>
    </font>
    <font>
      <sz val="12"/>
      <color rgb="FF000000"/>
      <name val="David"/>
      <family val="2"/>
    </font>
    <font>
      <b/>
      <u/>
      <sz val="9"/>
      <color theme="1"/>
      <name val="Tahoma"/>
      <family val="2"/>
    </font>
    <font>
      <b/>
      <u/>
      <sz val="8"/>
      <color theme="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79998168889431442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0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3" fillId="0" borderId="0" applyNumberFormat="0" applyFill="0" applyBorder="0" applyAlignment="0" applyProtection="0"/>
    <xf numFmtId="0" fontId="4" fillId="0" borderId="0">
      <alignment horizontal="right"/>
    </xf>
    <xf numFmtId="44" fontId="1" fillId="0" borderId="0" applyFont="0" applyFill="0" applyBorder="0" applyAlignment="0" applyProtection="0"/>
    <xf numFmtId="0" fontId="7" fillId="0" borderId="0">
      <alignment horizontal="right"/>
    </xf>
    <xf numFmtId="44" fontId="7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9" fontId="7" fillId="0" borderId="0" applyFont="0" applyFill="0" applyBorder="0" applyAlignment="0" applyProtection="0"/>
    <xf numFmtId="0" fontId="8" fillId="0" borderId="0"/>
    <xf numFmtId="44" fontId="8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7" fillId="0" borderId="0">
      <alignment horizontal="right"/>
    </xf>
    <xf numFmtId="0" fontId="4" fillId="0" borderId="0">
      <alignment horizontal="right"/>
    </xf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24">
    <xf numFmtId="0" fontId="0" fillId="0" borderId="0" xfId="0"/>
    <xf numFmtId="0" fontId="0" fillId="0" borderId="0" xfId="0" applyProtection="1">
      <protection locked="0"/>
    </xf>
    <xf numFmtId="164" fontId="10" fillId="0" borderId="0" xfId="1" applyNumberFormat="1" applyFont="1" applyProtection="1">
      <protection locked="0"/>
    </xf>
    <xf numFmtId="0" fontId="10" fillId="0" borderId="0" xfId="0" applyFont="1" applyProtection="1">
      <protection locked="0"/>
    </xf>
    <xf numFmtId="0" fontId="0" fillId="2" borderId="0" xfId="0" applyFill="1" applyProtection="1">
      <protection locked="0"/>
    </xf>
    <xf numFmtId="0" fontId="2" fillId="2" borderId="0" xfId="3" applyFont="1" applyFill="1" applyAlignment="1" applyProtection="1">
      <alignment vertical="center" wrapText="1"/>
      <protection locked="0"/>
    </xf>
    <xf numFmtId="0" fontId="0" fillId="2" borderId="0" xfId="0" applyFill="1" applyAlignment="1" applyProtection="1">
      <alignment horizontal="center"/>
      <protection locked="0"/>
    </xf>
    <xf numFmtId="0" fontId="3" fillId="2" borderId="0" xfId="4" applyFill="1" applyProtection="1">
      <protection locked="0"/>
    </xf>
    <xf numFmtId="0" fontId="5" fillId="2" borderId="0" xfId="7" applyFont="1" applyFill="1" applyAlignment="1" applyProtection="1">
      <alignment horizontal="center" vertical="center"/>
      <protection locked="0"/>
    </xf>
    <xf numFmtId="0" fontId="5" fillId="4" borderId="0" xfId="7" applyFont="1" applyFill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/>
      <protection locked="0"/>
    </xf>
    <xf numFmtId="0" fontId="3" fillId="0" borderId="0" xfId="4" applyProtection="1">
      <protection locked="0"/>
    </xf>
    <xf numFmtId="0" fontId="8" fillId="2" borderId="0" xfId="0" applyFont="1" applyFill="1" applyAlignment="1" applyProtection="1">
      <alignment horizontal="center" vertical="center"/>
      <protection locked="0"/>
    </xf>
    <xf numFmtId="164" fontId="5" fillId="2" borderId="0" xfId="1" applyNumberFormat="1" applyFont="1" applyFill="1" applyBorder="1" applyAlignment="1" applyProtection="1">
      <alignment horizontal="center" vertical="center"/>
      <protection locked="0"/>
    </xf>
    <xf numFmtId="164" fontId="5" fillId="2" borderId="0" xfId="1" applyNumberFormat="1" applyFont="1" applyFill="1" applyBorder="1" applyAlignment="1" applyProtection="1">
      <alignment horizontal="center" vertical="center" readingOrder="2"/>
      <protection locked="0"/>
    </xf>
    <xf numFmtId="164" fontId="9" fillId="2" borderId="0" xfId="1" applyNumberFormat="1" applyFont="1" applyFill="1" applyBorder="1" applyAlignment="1" applyProtection="1">
      <alignment horizontal="center" vertical="center"/>
    </xf>
    <xf numFmtId="0" fontId="0" fillId="2" borderId="0" xfId="0" applyFill="1"/>
    <xf numFmtId="0" fontId="11" fillId="0" borderId="0" xfId="0" applyFont="1" applyAlignment="1">
      <alignment vertical="center" readingOrder="2"/>
    </xf>
    <xf numFmtId="0" fontId="12" fillId="0" borderId="0" xfId="0" applyFont="1" applyAlignment="1">
      <alignment horizontal="center" vertical="center" readingOrder="2"/>
    </xf>
    <xf numFmtId="0" fontId="13" fillId="0" borderId="0" xfId="0" applyFont="1" applyAlignment="1">
      <alignment horizontal="right" vertical="center" readingOrder="2"/>
    </xf>
    <xf numFmtId="3" fontId="13" fillId="0" borderId="0" xfId="0" applyNumberFormat="1" applyFont="1" applyAlignment="1">
      <alignment horizontal="right" vertical="center" readingOrder="2"/>
    </xf>
    <xf numFmtId="0" fontId="13" fillId="2" borderId="0" xfId="0" applyFont="1" applyFill="1" applyAlignment="1">
      <alignment horizontal="right" vertical="center" readingOrder="2"/>
    </xf>
    <xf numFmtId="0" fontId="15" fillId="0" borderId="0" xfId="0" applyFont="1" applyAlignment="1" applyProtection="1">
      <alignment wrapText="1" readingOrder="2"/>
      <protection locked="0"/>
    </xf>
    <xf numFmtId="9" fontId="14" fillId="2" borderId="0" xfId="2" applyFont="1" applyFill="1" applyAlignment="1" applyProtection="1">
      <protection locked="0"/>
    </xf>
    <xf numFmtId="0" fontId="16" fillId="0" borderId="0" xfId="0" applyFont="1" applyAlignment="1">
      <alignment vertical="center" readingOrder="2"/>
    </xf>
    <xf numFmtId="0" fontId="12" fillId="0" borderId="0" xfId="0" applyFont="1" applyAlignment="1">
      <alignment vertical="center" readingOrder="2"/>
    </xf>
    <xf numFmtId="0" fontId="20" fillId="0" borderId="4" xfId="0" applyFont="1" applyBorder="1" applyAlignment="1">
      <alignment horizontal="center" vertical="center" readingOrder="2"/>
    </xf>
    <xf numFmtId="0" fontId="22" fillId="5" borderId="2" xfId="3" applyFont="1" applyFill="1" applyBorder="1" applyAlignment="1" applyProtection="1">
      <alignment horizontal="center" vertical="center" wrapText="1"/>
      <protection locked="0"/>
    </xf>
    <xf numFmtId="0" fontId="22" fillId="5" borderId="10" xfId="3" applyFont="1" applyFill="1" applyBorder="1" applyAlignment="1" applyProtection="1">
      <alignment horizontal="center" vertical="center" wrapText="1"/>
      <protection locked="0"/>
    </xf>
    <xf numFmtId="0" fontId="26" fillId="2" borderId="0" xfId="0" applyFont="1" applyFill="1" applyAlignment="1" applyProtection="1">
      <alignment vertical="center"/>
      <protection locked="0"/>
    </xf>
    <xf numFmtId="0" fontId="25" fillId="2" borderId="0" xfId="0" applyFont="1" applyFill="1" applyAlignment="1" applyProtection="1">
      <alignment horizontal="center" vertical="center"/>
      <protection locked="0"/>
    </xf>
    <xf numFmtId="164" fontId="24" fillId="2" borderId="0" xfId="1" applyNumberFormat="1" applyFont="1" applyFill="1" applyBorder="1" applyAlignment="1" applyProtection="1">
      <alignment horizontal="center" vertical="center"/>
      <protection locked="0"/>
    </xf>
    <xf numFmtId="0" fontId="27" fillId="0" borderId="0" xfId="0" applyFont="1" applyAlignment="1" applyProtection="1">
      <alignment horizontal="right" readingOrder="2"/>
      <protection locked="0"/>
    </xf>
    <xf numFmtId="164" fontId="24" fillId="2" borderId="0" xfId="1" applyNumberFormat="1" applyFont="1" applyFill="1" applyBorder="1" applyAlignment="1" applyProtection="1">
      <alignment horizontal="center" vertical="center" readingOrder="2"/>
      <protection locked="0"/>
    </xf>
    <xf numFmtId="0" fontId="28" fillId="3" borderId="7" xfId="0" applyFont="1" applyFill="1" applyBorder="1" applyAlignment="1">
      <alignment horizontal="center" vertical="center" wrapText="1"/>
    </xf>
    <xf numFmtId="0" fontId="22" fillId="5" borderId="1" xfId="3" applyFont="1" applyFill="1" applyBorder="1" applyAlignment="1" applyProtection="1">
      <alignment horizontal="center" vertical="center" wrapText="1"/>
      <protection locked="0"/>
    </xf>
    <xf numFmtId="165" fontId="25" fillId="2" borderId="3" xfId="2" applyNumberFormat="1" applyFont="1" applyFill="1" applyBorder="1" applyAlignment="1" applyProtection="1">
      <alignment horizontal="center" vertical="center"/>
    </xf>
    <xf numFmtId="10" fontId="25" fillId="2" borderId="12" xfId="2" applyNumberFormat="1" applyFont="1" applyFill="1" applyBorder="1" applyAlignment="1" applyProtection="1">
      <alignment horizontal="center" vertical="center"/>
    </xf>
    <xf numFmtId="10" fontId="25" fillId="2" borderId="9" xfId="2" applyNumberFormat="1" applyFont="1" applyFill="1" applyBorder="1" applyAlignment="1" applyProtection="1">
      <alignment horizontal="center" vertical="center"/>
    </xf>
    <xf numFmtId="165" fontId="25" fillId="2" borderId="4" xfId="2" applyNumberFormat="1" applyFont="1" applyFill="1" applyBorder="1" applyAlignment="1" applyProtection="1">
      <alignment horizontal="center" vertical="center"/>
    </xf>
    <xf numFmtId="165" fontId="25" fillId="2" borderId="6" xfId="2" applyNumberFormat="1" applyFont="1" applyFill="1" applyBorder="1" applyAlignment="1" applyProtection="1">
      <alignment horizontal="center" vertical="center"/>
    </xf>
    <xf numFmtId="10" fontId="25" fillId="2" borderId="14" xfId="2" applyNumberFormat="1" applyFont="1" applyFill="1" applyBorder="1" applyAlignment="1" applyProtection="1">
      <alignment horizontal="center" vertical="center"/>
    </xf>
    <xf numFmtId="165" fontId="25" fillId="3" borderId="10" xfId="2" applyNumberFormat="1" applyFont="1" applyFill="1" applyBorder="1" applyAlignment="1" applyProtection="1">
      <alignment horizontal="center" vertical="center"/>
    </xf>
    <xf numFmtId="10" fontId="25" fillId="3" borderId="18" xfId="2" applyNumberFormat="1" applyFont="1" applyFill="1" applyBorder="1" applyAlignment="1" applyProtection="1">
      <alignment horizontal="center" vertical="center"/>
    </xf>
    <xf numFmtId="164" fontId="25" fillId="2" borderId="0" xfId="1" applyNumberFormat="1" applyFont="1" applyFill="1" applyBorder="1" applyAlignment="1" applyProtection="1">
      <alignment horizontal="center" vertical="center"/>
      <protection locked="0"/>
    </xf>
    <xf numFmtId="10" fontId="28" fillId="3" borderId="8" xfId="0" applyNumberFormat="1" applyFont="1" applyFill="1" applyBorder="1" applyAlignment="1">
      <alignment horizontal="center" vertical="center"/>
    </xf>
    <xf numFmtId="0" fontId="20" fillId="2" borderId="11" xfId="3" applyFont="1" applyFill="1" applyBorder="1" applyAlignment="1">
      <alignment horizontal="center" vertical="center" wrapText="1"/>
    </xf>
    <xf numFmtId="0" fontId="29" fillId="2" borderId="3" xfId="0" applyFont="1" applyFill="1" applyBorder="1" applyAlignment="1">
      <alignment horizontal="center" vertical="center"/>
    </xf>
    <xf numFmtId="164" fontId="20" fillId="2" borderId="3" xfId="1" applyNumberFormat="1" applyFont="1" applyFill="1" applyBorder="1" applyAlignment="1" applyProtection="1">
      <alignment vertical="center"/>
    </xf>
    <xf numFmtId="164" fontId="29" fillId="6" borderId="3" xfId="1" applyNumberFormat="1" applyFont="1" applyFill="1" applyBorder="1" applyAlignment="1" applyProtection="1">
      <alignment horizontal="center" vertical="center"/>
      <protection locked="0"/>
    </xf>
    <xf numFmtId="0" fontId="20" fillId="2" borderId="5" xfId="3" applyFont="1" applyFill="1" applyBorder="1" applyAlignment="1">
      <alignment horizontal="center" vertical="center" wrapText="1"/>
    </xf>
    <xf numFmtId="0" fontId="29" fillId="2" borderId="4" xfId="0" applyFont="1" applyFill="1" applyBorder="1" applyAlignment="1">
      <alignment horizontal="center" vertical="center"/>
    </xf>
    <xf numFmtId="0" fontId="30" fillId="0" borderId="4" xfId="0" applyFont="1" applyBorder="1" applyAlignment="1">
      <alignment horizontal="center" vertical="center" readingOrder="1"/>
    </xf>
    <xf numFmtId="164" fontId="20" fillId="2" borderId="4" xfId="1" applyNumberFormat="1" applyFont="1" applyFill="1" applyBorder="1" applyAlignment="1" applyProtection="1">
      <alignment vertical="center"/>
    </xf>
    <xf numFmtId="164" fontId="29" fillId="6" borderId="4" xfId="1" applyNumberFormat="1" applyFont="1" applyFill="1" applyBorder="1" applyAlignment="1" applyProtection="1">
      <alignment horizontal="center" vertical="center"/>
      <protection locked="0"/>
    </xf>
    <xf numFmtId="0" fontId="20" fillId="2" borderId="13" xfId="3" applyFont="1" applyFill="1" applyBorder="1" applyAlignment="1">
      <alignment horizontal="center" vertical="center" wrapText="1"/>
    </xf>
    <xf numFmtId="0" fontId="29" fillId="2" borderId="6" xfId="0" applyFont="1" applyFill="1" applyBorder="1" applyAlignment="1">
      <alignment horizontal="center" vertical="center"/>
    </xf>
    <xf numFmtId="164" fontId="20" fillId="2" borderId="6" xfId="1" applyNumberFormat="1" applyFont="1" applyFill="1" applyBorder="1" applyAlignment="1" applyProtection="1">
      <alignment vertical="center"/>
    </xf>
    <xf numFmtId="164" fontId="29" fillId="6" borderId="6" xfId="1" applyNumberFormat="1" applyFont="1" applyFill="1" applyBorder="1" applyAlignment="1" applyProtection="1">
      <alignment horizontal="center" vertical="center"/>
      <protection locked="0"/>
    </xf>
    <xf numFmtId="0" fontId="29" fillId="2" borderId="11" xfId="3" applyFont="1" applyFill="1" applyBorder="1" applyAlignment="1">
      <alignment horizontal="center" vertical="center" wrapText="1"/>
    </xf>
    <xf numFmtId="0" fontId="20" fillId="2" borderId="3" xfId="4" applyFont="1" applyFill="1" applyBorder="1" applyAlignment="1">
      <alignment horizontal="center"/>
    </xf>
    <xf numFmtId="166" fontId="20" fillId="2" borderId="3" xfId="1" applyNumberFormat="1" applyFont="1" applyFill="1" applyBorder="1" applyAlignment="1">
      <alignment horizontal="center" vertical="center" readingOrder="2"/>
    </xf>
    <xf numFmtId="0" fontId="29" fillId="2" borderId="5" xfId="3" applyFont="1" applyFill="1" applyBorder="1" applyAlignment="1">
      <alignment horizontal="center" vertical="center" wrapText="1"/>
    </xf>
    <xf numFmtId="0" fontId="20" fillId="2" borderId="4" xfId="4" applyFont="1" applyFill="1" applyBorder="1" applyAlignment="1" applyProtection="1">
      <alignment horizontal="center" vertical="center"/>
    </xf>
    <xf numFmtId="0" fontId="20" fillId="2" borderId="4" xfId="0" applyFont="1" applyFill="1" applyBorder="1" applyAlignment="1">
      <alignment horizontal="center"/>
    </xf>
    <xf numFmtId="166" fontId="20" fillId="2" borderId="4" xfId="1" applyNumberFormat="1" applyFont="1" applyFill="1" applyBorder="1" applyAlignment="1">
      <alignment horizontal="center" vertical="center" readingOrder="2"/>
    </xf>
    <xf numFmtId="0" fontId="30" fillId="2" borderId="4" xfId="0" applyFont="1" applyFill="1" applyBorder="1" applyAlignment="1">
      <alignment horizontal="center" vertical="center" readingOrder="1"/>
    </xf>
    <xf numFmtId="164" fontId="20" fillId="2" borderId="4" xfId="1" applyNumberFormat="1" applyFont="1" applyFill="1" applyBorder="1" applyAlignment="1" applyProtection="1">
      <alignment horizontal="center" vertical="center" readingOrder="1"/>
    </xf>
    <xf numFmtId="0" fontId="20" fillId="0" borderId="4" xfId="0" applyFont="1" applyBorder="1" applyAlignment="1">
      <alignment horizontal="center" vertical="center" readingOrder="1"/>
    </xf>
    <xf numFmtId="166" fontId="20" fillId="0" borderId="4" xfId="1" applyNumberFormat="1" applyFont="1" applyBorder="1" applyAlignment="1">
      <alignment horizontal="center" vertical="center" readingOrder="2"/>
    </xf>
    <xf numFmtId="164" fontId="20" fillId="2" borderId="4" xfId="1" applyNumberFormat="1" applyFont="1" applyFill="1" applyBorder="1" applyAlignment="1" applyProtection="1">
      <alignment horizontal="center" vertical="center"/>
    </xf>
    <xf numFmtId="0" fontId="29" fillId="2" borderId="13" xfId="3" applyFont="1" applyFill="1" applyBorder="1" applyAlignment="1">
      <alignment horizontal="center" vertical="center" wrapText="1"/>
    </xf>
    <xf numFmtId="0" fontId="30" fillId="0" borderId="6" xfId="0" applyFont="1" applyBorder="1" applyAlignment="1">
      <alignment horizontal="center" vertical="center" readingOrder="1"/>
    </xf>
    <xf numFmtId="0" fontId="20" fillId="0" borderId="6" xfId="0" applyFont="1" applyBorder="1" applyAlignment="1">
      <alignment horizontal="center" vertical="center" readingOrder="2"/>
    </xf>
    <xf numFmtId="166" fontId="20" fillId="0" borderId="6" xfId="1" applyNumberFormat="1" applyFont="1" applyBorder="1" applyAlignment="1">
      <alignment horizontal="center" vertical="center" readingOrder="2"/>
    </xf>
    <xf numFmtId="0" fontId="29" fillId="2" borderId="11" xfId="0" applyFont="1" applyFill="1" applyBorder="1" applyAlignment="1">
      <alignment horizontal="center" vertical="center"/>
    </xf>
    <xf numFmtId="0" fontId="20" fillId="0" borderId="19" xfId="0" applyFont="1" applyBorder="1" applyAlignment="1">
      <alignment horizontal="center"/>
    </xf>
    <xf numFmtId="0" fontId="29" fillId="2" borderId="5" xfId="0" applyFont="1" applyFill="1" applyBorder="1" applyAlignment="1">
      <alignment horizontal="center" vertical="center"/>
    </xf>
    <xf numFmtId="0" fontId="20" fillId="2" borderId="4" xfId="0" applyFont="1" applyFill="1" applyBorder="1" applyAlignment="1">
      <alignment horizontal="center" vertical="center" readingOrder="2"/>
    </xf>
    <xf numFmtId="164" fontId="20" fillId="0" borderId="4" xfId="1" applyNumberFormat="1" applyFont="1" applyBorder="1" applyAlignment="1">
      <alignment horizontal="center" vertical="center" wrapText="1" readingOrder="1"/>
    </xf>
    <xf numFmtId="0" fontId="20" fillId="2" borderId="4" xfId="0" applyFont="1" applyFill="1" applyBorder="1" applyAlignment="1">
      <alignment horizontal="center" vertical="center" wrapText="1" readingOrder="1"/>
    </xf>
    <xf numFmtId="0" fontId="29" fillId="2" borderId="13" xfId="0" applyFont="1" applyFill="1" applyBorder="1" applyAlignment="1">
      <alignment horizontal="center" vertical="center"/>
    </xf>
    <xf numFmtId="0" fontId="20" fillId="2" borderId="6" xfId="0" applyFont="1" applyFill="1" applyBorder="1" applyAlignment="1">
      <alignment horizontal="center" vertical="center" readingOrder="2"/>
    </xf>
    <xf numFmtId="166" fontId="20" fillId="2" borderId="6" xfId="1" applyNumberFormat="1" applyFont="1" applyFill="1" applyBorder="1" applyAlignment="1">
      <alignment horizontal="center" vertical="center" readingOrder="2"/>
    </xf>
    <xf numFmtId="0" fontId="29" fillId="2" borderId="11" xfId="0" applyFont="1" applyFill="1" applyBorder="1" applyAlignment="1">
      <alignment horizontal="center" vertical="center" readingOrder="2"/>
    </xf>
    <xf numFmtId="0" fontId="20" fillId="2" borderId="3" xfId="0" applyFont="1" applyFill="1" applyBorder="1" applyAlignment="1">
      <alignment horizontal="center"/>
    </xf>
    <xf numFmtId="164" fontId="20" fillId="2" borderId="3" xfId="1" applyNumberFormat="1" applyFont="1" applyFill="1" applyBorder="1" applyAlignment="1" applyProtection="1">
      <alignment horizontal="center" vertical="center"/>
    </xf>
    <xf numFmtId="0" fontId="29" fillId="2" borderId="5" xfId="0" applyFont="1" applyFill="1" applyBorder="1" applyAlignment="1">
      <alignment horizontal="center" vertical="center" readingOrder="2"/>
    </xf>
    <xf numFmtId="0" fontId="29" fillId="2" borderId="13" xfId="0" applyFont="1" applyFill="1" applyBorder="1" applyAlignment="1">
      <alignment horizontal="center" vertical="center" readingOrder="2"/>
    </xf>
    <xf numFmtId="0" fontId="20" fillId="2" borderId="6" xfId="0" applyFont="1" applyFill="1" applyBorder="1" applyAlignment="1">
      <alignment horizontal="center"/>
    </xf>
    <xf numFmtId="0" fontId="30" fillId="0" borderId="3" xfId="0" applyFont="1" applyBorder="1" applyAlignment="1">
      <alignment horizontal="center" vertical="center" readingOrder="1"/>
    </xf>
    <xf numFmtId="164" fontId="30" fillId="0" borderId="3" xfId="1" applyNumberFormat="1" applyFont="1" applyBorder="1" applyAlignment="1">
      <alignment horizontal="center" vertical="center" wrapText="1" readingOrder="1"/>
    </xf>
    <xf numFmtId="0" fontId="30" fillId="0" borderId="4" xfId="0" applyFont="1" applyBorder="1" applyAlignment="1">
      <alignment horizontal="center" vertical="center" readingOrder="2"/>
    </xf>
    <xf numFmtId="9" fontId="21" fillId="2" borderId="0" xfId="0" applyNumberFormat="1" applyFont="1" applyFill="1" applyAlignment="1" applyProtection="1">
      <alignment horizontal="center" vertical="center"/>
      <protection locked="0"/>
    </xf>
    <xf numFmtId="0" fontId="31" fillId="2" borderId="0" xfId="0" applyFont="1" applyFill="1" applyAlignment="1" applyProtection="1">
      <alignment horizontal="center" vertical="center"/>
      <protection locked="0"/>
    </xf>
    <xf numFmtId="0" fontId="32" fillId="3" borderId="7" xfId="0" applyFont="1" applyFill="1" applyBorder="1" applyAlignment="1">
      <alignment horizontal="center" vertical="center" readingOrder="2"/>
    </xf>
    <xf numFmtId="0" fontId="33" fillId="2" borderId="0" xfId="7" applyFont="1" applyFill="1" applyAlignment="1" applyProtection="1">
      <alignment horizontal="center" vertical="center"/>
      <protection locked="0"/>
    </xf>
    <xf numFmtId="0" fontId="34" fillId="0" borderId="0" xfId="0" applyFont="1" applyAlignment="1">
      <alignment horizontal="right" vertical="center" readingOrder="2"/>
    </xf>
    <xf numFmtId="3" fontId="34" fillId="0" borderId="0" xfId="0" applyNumberFormat="1" applyFont="1" applyAlignment="1">
      <alignment horizontal="right" vertical="center" readingOrder="2"/>
    </xf>
    <xf numFmtId="0" fontId="33" fillId="4" borderId="0" xfId="7" applyFont="1" applyFill="1" applyAlignment="1" applyProtection="1">
      <alignment horizontal="center" vertical="center"/>
      <protection locked="0"/>
    </xf>
    <xf numFmtId="165" fontId="23" fillId="3" borderId="10" xfId="2" applyNumberFormat="1" applyFont="1" applyFill="1" applyBorder="1" applyAlignment="1" applyProtection="1">
      <alignment horizontal="center" vertical="center"/>
    </xf>
    <xf numFmtId="10" fontId="23" fillId="3" borderId="18" xfId="2" applyNumberFormat="1" applyFont="1" applyFill="1" applyBorder="1" applyAlignment="1" applyProtection="1">
      <alignment horizontal="center" vertical="center"/>
    </xf>
    <xf numFmtId="165" fontId="23" fillId="3" borderId="15" xfId="2" applyNumberFormat="1" applyFont="1" applyFill="1" applyBorder="1" applyAlignment="1" applyProtection="1">
      <alignment horizontal="center" vertical="center"/>
    </xf>
    <xf numFmtId="10" fontId="23" fillId="3" borderId="21" xfId="2" applyNumberFormat="1" applyFont="1" applyFill="1" applyBorder="1" applyAlignment="1" applyProtection="1">
      <alignment horizontal="center" vertical="center"/>
    </xf>
    <xf numFmtId="0" fontId="35" fillId="0" borderId="0" xfId="0" applyFont="1" applyAlignment="1">
      <alignment vertical="center" readingOrder="2"/>
    </xf>
    <xf numFmtId="0" fontId="36" fillId="0" borderId="0" xfId="0" applyFont="1" applyAlignment="1">
      <alignment vertical="center" readingOrder="2"/>
    </xf>
    <xf numFmtId="0" fontId="20" fillId="0" borderId="3" xfId="0" applyFont="1" applyBorder="1" applyAlignment="1">
      <alignment horizontal="center" vertical="center" readingOrder="2"/>
    </xf>
    <xf numFmtId="0" fontId="35" fillId="0" borderId="0" xfId="0" applyFont="1" applyAlignment="1">
      <alignment horizontal="center" vertical="center" readingOrder="2"/>
    </xf>
    <xf numFmtId="0" fontId="20" fillId="3" borderId="17" xfId="7" applyFont="1" applyFill="1" applyBorder="1" applyAlignment="1">
      <alignment horizontal="center" vertical="center"/>
    </xf>
    <xf numFmtId="0" fontId="20" fillId="3" borderId="10" xfId="7" applyFont="1" applyFill="1" applyBorder="1" applyAlignment="1">
      <alignment horizontal="center" vertical="center"/>
    </xf>
    <xf numFmtId="0" fontId="24" fillId="3" borderId="17" xfId="7" applyFont="1" applyFill="1" applyBorder="1" applyAlignment="1">
      <alignment horizontal="center" vertical="center"/>
    </xf>
    <xf numFmtId="0" fontId="24" fillId="3" borderId="10" xfId="7" applyFont="1" applyFill="1" applyBorder="1" applyAlignment="1">
      <alignment horizontal="center" vertical="center"/>
    </xf>
    <xf numFmtId="0" fontId="19" fillId="3" borderId="17" xfId="7" applyFont="1" applyFill="1" applyBorder="1" applyAlignment="1">
      <alignment horizontal="center" vertical="center"/>
    </xf>
    <xf numFmtId="0" fontId="19" fillId="3" borderId="10" xfId="7" applyFont="1" applyFill="1" applyBorder="1" applyAlignment="1">
      <alignment horizontal="center" vertical="center"/>
    </xf>
    <xf numFmtId="9" fontId="31" fillId="2" borderId="3" xfId="2" applyFont="1" applyFill="1" applyBorder="1" applyAlignment="1" applyProtection="1">
      <alignment horizontal="center" vertical="center"/>
    </xf>
    <xf numFmtId="9" fontId="31" fillId="2" borderId="4" xfId="2" applyFont="1" applyFill="1" applyBorder="1" applyAlignment="1" applyProtection="1">
      <alignment horizontal="center" vertical="center"/>
    </xf>
    <xf numFmtId="9" fontId="31" fillId="2" borderId="6" xfId="2" applyFont="1" applyFill="1" applyBorder="1" applyAlignment="1" applyProtection="1">
      <alignment horizontal="center" vertical="center"/>
    </xf>
    <xf numFmtId="0" fontId="19" fillId="3" borderId="20" xfId="7" applyFont="1" applyFill="1" applyBorder="1" applyAlignment="1">
      <alignment horizontal="center" vertical="center"/>
    </xf>
    <xf numFmtId="0" fontId="19" fillId="3" borderId="15" xfId="7" applyFont="1" applyFill="1" applyBorder="1" applyAlignment="1">
      <alignment horizontal="center" vertical="center"/>
    </xf>
    <xf numFmtId="0" fontId="18" fillId="4" borderId="16" xfId="0" applyFont="1" applyFill="1" applyBorder="1" applyAlignment="1" applyProtection="1">
      <alignment horizontal="center" vertical="center" wrapText="1"/>
      <protection locked="0"/>
    </xf>
    <xf numFmtId="0" fontId="18" fillId="4" borderId="8" xfId="0" applyFont="1" applyFill="1" applyBorder="1" applyAlignment="1" applyProtection="1">
      <alignment horizontal="center" vertical="center" wrapText="1"/>
      <protection locked="0"/>
    </xf>
    <xf numFmtId="9" fontId="31" fillId="2" borderId="3" xfId="2" applyFont="1" applyFill="1" applyBorder="1" applyAlignment="1" applyProtection="1">
      <alignment horizontal="center" vertical="center" wrapText="1"/>
    </xf>
    <xf numFmtId="9" fontId="31" fillId="2" borderId="4" xfId="2" applyFont="1" applyFill="1" applyBorder="1" applyAlignment="1" applyProtection="1">
      <alignment horizontal="center" vertical="center" wrapText="1"/>
    </xf>
    <xf numFmtId="9" fontId="31" fillId="2" borderId="6" xfId="2" applyFont="1" applyFill="1" applyBorder="1" applyAlignment="1" applyProtection="1">
      <alignment horizontal="center" vertical="center" wrapText="1"/>
    </xf>
  </cellXfs>
  <cellStyles count="20">
    <cellStyle name="Comma 2" xfId="18" xr:uid="{00000000-0005-0000-0000-000000000000}"/>
    <cellStyle name="Currency" xfId="1" builtinId="4"/>
    <cellStyle name="Currency 2" xfId="8" xr:uid="{00000000-0005-0000-0000-000002000000}"/>
    <cellStyle name="Currency 2 2" xfId="6" xr:uid="{00000000-0005-0000-0000-000003000000}"/>
    <cellStyle name="Currency 2 2 2" xfId="14" xr:uid="{00000000-0005-0000-0000-000004000000}"/>
    <cellStyle name="Currency 2 3" xfId="17" xr:uid="{00000000-0005-0000-0000-000005000000}"/>
    <cellStyle name="Currency 3" xfId="12" xr:uid="{00000000-0005-0000-0000-000006000000}"/>
    <cellStyle name="Currency 4" xfId="19" xr:uid="{DD948C72-5F78-4770-A586-8270864AC797}"/>
    <cellStyle name="Normal" xfId="0" builtinId="0"/>
    <cellStyle name="Normal 2" xfId="5" xr:uid="{00000000-0005-0000-0000-000008000000}"/>
    <cellStyle name="Normal 2 2" xfId="16" xr:uid="{00000000-0005-0000-0000-000009000000}"/>
    <cellStyle name="Normal 2 3" xfId="15" xr:uid="{00000000-0005-0000-0000-00000A000000}"/>
    <cellStyle name="Normal 3" xfId="3" xr:uid="{00000000-0005-0000-0000-00000B000000}"/>
    <cellStyle name="Normal 3 2" xfId="13" xr:uid="{00000000-0005-0000-0000-00000C000000}"/>
    <cellStyle name="Normal 4" xfId="7" xr:uid="{00000000-0005-0000-0000-00000D000000}"/>
    <cellStyle name="Normal 5" xfId="11" xr:uid="{00000000-0005-0000-0000-00000E000000}"/>
    <cellStyle name="Percent" xfId="2" builtinId="5"/>
    <cellStyle name="Percent 2" xfId="10" xr:uid="{00000000-0005-0000-0000-000010000000}"/>
    <cellStyle name="היפר-קישור" xfId="4" builtinId="8"/>
    <cellStyle name="היפר-קישור 2" xfId="9" xr:uid="{00000000-0005-0000-0000-00001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400075</xdr:colOff>
      <xdr:row>0</xdr:row>
      <xdr:rowOff>83736</xdr:rowOff>
    </xdr:from>
    <xdr:to>
      <xdr:col>6</xdr:col>
      <xdr:colOff>628023</xdr:colOff>
      <xdr:row>1</xdr:row>
      <xdr:rowOff>355879</xdr:rowOff>
    </xdr:to>
    <xdr:pic>
      <xdr:nvPicPr>
        <xdr:cNvPr id="2" name="תמונה 1">
          <a:extLst>
            <a:ext uri="{FF2B5EF4-FFF2-40B4-BE49-F238E27FC236}">
              <a16:creationId xmlns:a16="http://schemas.microsoft.com/office/drawing/2014/main" id="{E7F59F27-B734-2521-5042-4C88DF1096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75291153" y="83736"/>
          <a:ext cx="908305" cy="74315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bydauto.co.il/" TargetMode="External"/><Relationship Id="rId13" Type="http://schemas.openxmlformats.org/officeDocument/2006/relationships/hyperlink" Target="https://www.auto.co.il/car/21203" TargetMode="External"/><Relationship Id="rId3" Type="http://schemas.openxmlformats.org/officeDocument/2006/relationships/hyperlink" Target="https://www.auto.co.il/car/17113" TargetMode="External"/><Relationship Id="rId7" Type="http://schemas.openxmlformats.org/officeDocument/2006/relationships/hyperlink" Target="https://www.skoda.co.il/models/" TargetMode="External"/><Relationship Id="rId12" Type="http://schemas.openxmlformats.org/officeDocument/2006/relationships/hyperlink" Target="https://www.auto.co.il/car/17770" TargetMode="External"/><Relationship Id="rId2" Type="http://schemas.openxmlformats.org/officeDocument/2006/relationships/hyperlink" Target="https://www.mazda.co.il/%D7%93%D7%92%D7%9E%D7%99%D7%9D/17/mazda-cx-3/?ref=googlesearch&amp;gclid=CjwKCAiA2rOeBhAsEiwA2Pl7Q47gEDjIpp24vWCut10IB4xl6XaHDK_Tu6ODvucorIdaxWlBCWv0NRoCc-0QAvD_BwE" TargetMode="External"/><Relationship Id="rId16" Type="http://schemas.openxmlformats.org/officeDocument/2006/relationships/drawing" Target="../drawings/drawing1.xml"/><Relationship Id="rId1" Type="http://schemas.openxmlformats.org/officeDocument/2006/relationships/hyperlink" Target="https://www.toyota.co.il/buy-a-toyota" TargetMode="External"/><Relationship Id="rId6" Type="http://schemas.openxmlformats.org/officeDocument/2006/relationships/hyperlink" Target="https://www.hyundaimotors.co.il/" TargetMode="External"/><Relationship Id="rId11" Type="http://schemas.openxmlformats.org/officeDocument/2006/relationships/hyperlink" Target="https://www.toyota.co.il/new-cars/highlander" TargetMode="External"/><Relationship Id="rId5" Type="http://schemas.openxmlformats.org/officeDocument/2006/relationships/hyperlink" Target="https://www.auto.co.il/car/18919" TargetMode="External"/><Relationship Id="rId15" Type="http://schemas.openxmlformats.org/officeDocument/2006/relationships/printerSettings" Target="../printerSettings/printerSettings1.bin"/><Relationship Id="rId10" Type="http://schemas.openxmlformats.org/officeDocument/2006/relationships/hyperlink" Target="https://www.mitsubishi-israel.co.il/models/" TargetMode="External"/><Relationship Id="rId4" Type="http://schemas.openxmlformats.org/officeDocument/2006/relationships/hyperlink" Target="https://www.skoda.co.il/models/" TargetMode="External"/><Relationship Id="rId9" Type="http://schemas.openxmlformats.org/officeDocument/2006/relationships/hyperlink" Target="https://bydauto.co.il/" TargetMode="External"/><Relationship Id="rId14" Type="http://schemas.openxmlformats.org/officeDocument/2006/relationships/hyperlink" Target="https://www.auto.co.il/car/212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גיליון1">
    <tabColor theme="5"/>
  </sheetPr>
  <dimension ref="A1:AC54"/>
  <sheetViews>
    <sheetView showGridLines="0" rightToLeft="1" tabSelected="1" zoomScale="91" zoomScaleNormal="91" workbookViewId="0">
      <pane ySplit="4" topLeftCell="A5" activePane="bottomLeft" state="frozen"/>
      <selection pane="bottomLeft" activeCell="D52" sqref="D52"/>
    </sheetView>
  </sheetViews>
  <sheetFormatPr defaultColWidth="8.75" defaultRowHeight="15" x14ac:dyDescent="0.2"/>
  <cols>
    <col min="1" max="1" width="3.875" style="1" customWidth="1"/>
    <col min="2" max="2" width="8.375" style="1" customWidth="1"/>
    <col min="3" max="3" width="7.375" style="1" customWidth="1"/>
    <col min="4" max="4" width="34.875" style="1" customWidth="1"/>
    <col min="5" max="5" width="12.375" style="1" customWidth="1"/>
    <col min="6" max="6" width="8.875" style="3" customWidth="1"/>
    <col min="7" max="7" width="11.25" style="2" customWidth="1"/>
    <col min="8" max="8" width="15.25" style="3" customWidth="1"/>
    <col min="9" max="9" width="9.25" style="3" customWidth="1"/>
    <col min="10" max="10" width="16.75" style="1" customWidth="1"/>
    <col min="11" max="11" width="9.625" style="1" customWidth="1"/>
    <col min="12" max="12" width="8.75" style="1"/>
    <col min="13" max="13" width="20.375" style="1" customWidth="1"/>
    <col min="14" max="14" width="26" style="1" customWidth="1"/>
    <col min="15" max="15" width="20.5" style="1" customWidth="1"/>
    <col min="16" max="16384" width="8.75" style="1"/>
  </cols>
  <sheetData>
    <row r="1" spans="1:29" ht="36.75" customHeight="1" x14ac:dyDescent="0.2">
      <c r="A1" s="17"/>
      <c r="B1" s="104" t="s">
        <v>83</v>
      </c>
      <c r="C1" s="104"/>
      <c r="D1" s="104"/>
      <c r="E1" s="105"/>
      <c r="F1" s="18"/>
      <c r="G1" s="18"/>
      <c r="I1" s="17"/>
    </row>
    <row r="2" spans="1:29" ht="36" customHeight="1" thickBot="1" x14ac:dyDescent="0.25">
      <c r="A2" s="17"/>
      <c r="B2" s="107" t="s">
        <v>49</v>
      </c>
      <c r="C2" s="107"/>
      <c r="D2" s="107"/>
      <c r="E2" s="105"/>
      <c r="F2" s="25"/>
      <c r="G2" s="25"/>
      <c r="H2" s="25"/>
      <c r="I2" s="17"/>
    </row>
    <row r="3" spans="1:29" ht="18" customHeight="1" thickBot="1" x14ac:dyDescent="0.25">
      <c r="A3" s="24"/>
      <c r="B3" s="24"/>
      <c r="C3" s="24"/>
      <c r="D3" s="24"/>
      <c r="E3" s="24"/>
      <c r="F3" s="24"/>
      <c r="G3" s="95" t="s">
        <v>47</v>
      </c>
      <c r="H3" s="119" t="s">
        <v>48</v>
      </c>
      <c r="I3" s="120"/>
      <c r="K3" s="22"/>
      <c r="L3" s="23"/>
    </row>
    <row r="4" spans="1:29" ht="58.5" customHeight="1" thickBot="1" x14ac:dyDescent="0.25">
      <c r="B4" s="35" t="s">
        <v>0</v>
      </c>
      <c r="C4" s="27" t="s">
        <v>1</v>
      </c>
      <c r="D4" s="27" t="s">
        <v>82</v>
      </c>
      <c r="E4" s="27" t="s">
        <v>29</v>
      </c>
      <c r="F4" s="27" t="s">
        <v>12</v>
      </c>
      <c r="G4" s="28" t="s">
        <v>28</v>
      </c>
      <c r="H4" s="28" t="s">
        <v>32</v>
      </c>
      <c r="I4" s="28" t="s">
        <v>16</v>
      </c>
      <c r="J4" s="5"/>
      <c r="K4" s="5"/>
    </row>
    <row r="5" spans="1:29" s="4" customFormat="1" ht="15" customHeight="1" x14ac:dyDescent="0.2">
      <c r="B5" s="46" t="s">
        <v>36</v>
      </c>
      <c r="C5" s="47" t="s">
        <v>37</v>
      </c>
      <c r="D5" s="90" t="s">
        <v>38</v>
      </c>
      <c r="E5" s="48">
        <v>140990</v>
      </c>
      <c r="F5" s="121">
        <v>0.2</v>
      </c>
      <c r="G5" s="49"/>
      <c r="H5" s="36">
        <f>G5/E5</f>
        <v>0</v>
      </c>
      <c r="I5" s="37"/>
      <c r="J5" s="21"/>
      <c r="K5" s="21"/>
      <c r="L5" s="6"/>
      <c r="M5" s="7"/>
    </row>
    <row r="6" spans="1:29" s="4" customFormat="1" ht="15" customHeight="1" x14ac:dyDescent="0.2">
      <c r="B6" s="50" t="s">
        <v>36</v>
      </c>
      <c r="C6" s="51" t="s">
        <v>69</v>
      </c>
      <c r="D6" s="52" t="s">
        <v>68</v>
      </c>
      <c r="E6" s="53">
        <v>127888</v>
      </c>
      <c r="F6" s="122"/>
      <c r="G6" s="54"/>
      <c r="H6" s="39">
        <f>G6/E6</f>
        <v>0</v>
      </c>
      <c r="I6" s="38"/>
      <c r="J6" s="21"/>
      <c r="K6" s="21"/>
      <c r="L6" s="6"/>
      <c r="M6" s="7"/>
    </row>
    <row r="7" spans="1:29" s="4" customFormat="1" ht="15" customHeight="1" x14ac:dyDescent="0.2">
      <c r="B7" s="50" t="s">
        <v>24</v>
      </c>
      <c r="C7" s="51" t="s">
        <v>37</v>
      </c>
      <c r="D7" s="52" t="s">
        <v>81</v>
      </c>
      <c r="E7" s="53">
        <v>109990</v>
      </c>
      <c r="F7" s="122"/>
      <c r="G7" s="54"/>
      <c r="H7" s="39">
        <f>G7/E7</f>
        <v>0</v>
      </c>
      <c r="I7" s="38"/>
      <c r="J7" s="21"/>
      <c r="K7" s="21"/>
      <c r="L7" s="6"/>
      <c r="M7" s="7"/>
    </row>
    <row r="8" spans="1:29" s="4" customFormat="1" ht="15" customHeight="1" thickBot="1" x14ac:dyDescent="0.25">
      <c r="B8" s="55" t="s">
        <v>24</v>
      </c>
      <c r="C8" s="56" t="s">
        <v>6</v>
      </c>
      <c r="D8" s="72" t="s">
        <v>80</v>
      </c>
      <c r="E8" s="57">
        <v>109900</v>
      </c>
      <c r="F8" s="123"/>
      <c r="G8" s="58"/>
      <c r="H8" s="40">
        <f>G8/E8</f>
        <v>0</v>
      </c>
      <c r="I8" s="41"/>
      <c r="J8" s="19"/>
      <c r="K8" s="20"/>
      <c r="L8" s="6"/>
      <c r="M8" s="7"/>
    </row>
    <row r="9" spans="1:29" s="9" customFormat="1" ht="17.25" customHeight="1" thickBot="1" x14ac:dyDescent="0.25">
      <c r="A9" s="8"/>
      <c r="B9" s="108" t="s">
        <v>26</v>
      </c>
      <c r="C9" s="109"/>
      <c r="D9" s="109"/>
      <c r="E9" s="109"/>
      <c r="F9" s="109"/>
      <c r="G9" s="109"/>
      <c r="H9" s="42">
        <f>AVERAGE(H5:H8)</f>
        <v>0</v>
      </c>
      <c r="I9" s="43">
        <f>H9*F5</f>
        <v>0</v>
      </c>
      <c r="J9" s="19"/>
      <c r="K9" s="20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</row>
    <row r="10" spans="1:29" ht="17.25" customHeight="1" x14ac:dyDescent="0.2">
      <c r="B10" s="59" t="s">
        <v>31</v>
      </c>
      <c r="C10" s="47" t="s">
        <v>2</v>
      </c>
      <c r="D10" s="60" t="s">
        <v>27</v>
      </c>
      <c r="E10" s="61">
        <v>179990</v>
      </c>
      <c r="F10" s="121">
        <v>0.25</v>
      </c>
      <c r="G10" s="49"/>
      <c r="H10" s="36">
        <f t="shared" ref="H10:H18" si="0">G10/E10</f>
        <v>0</v>
      </c>
      <c r="I10" s="37"/>
      <c r="J10" s="19"/>
      <c r="K10" s="20"/>
      <c r="L10" s="10"/>
      <c r="M10" s="11"/>
    </row>
    <row r="11" spans="1:29" ht="15" customHeight="1" x14ac:dyDescent="0.2">
      <c r="B11" s="62" t="s">
        <v>31</v>
      </c>
      <c r="C11" s="51" t="s">
        <v>3</v>
      </c>
      <c r="D11" s="63" t="s">
        <v>40</v>
      </c>
      <c r="E11" s="53">
        <v>164990</v>
      </c>
      <c r="F11" s="122"/>
      <c r="G11" s="54"/>
      <c r="H11" s="39">
        <f t="shared" si="0"/>
        <v>0</v>
      </c>
      <c r="I11" s="38"/>
      <c r="J11" s="19"/>
      <c r="K11" s="20"/>
      <c r="L11" s="10"/>
      <c r="M11" s="11"/>
    </row>
    <row r="12" spans="1:29" ht="15" customHeight="1" x14ac:dyDescent="0.2">
      <c r="B12" s="62" t="s">
        <v>31</v>
      </c>
      <c r="C12" s="51" t="s">
        <v>2</v>
      </c>
      <c r="D12" s="64" t="s">
        <v>61</v>
      </c>
      <c r="E12" s="65">
        <v>159900</v>
      </c>
      <c r="F12" s="122"/>
      <c r="G12" s="54"/>
      <c r="H12" s="39">
        <f t="shared" si="0"/>
        <v>0</v>
      </c>
      <c r="I12" s="38"/>
      <c r="J12" s="19"/>
      <c r="K12" s="20"/>
      <c r="L12" s="10"/>
      <c r="M12" s="11"/>
    </row>
    <row r="13" spans="1:29" ht="15" customHeight="1" x14ac:dyDescent="0.2">
      <c r="B13" s="62" t="s">
        <v>31</v>
      </c>
      <c r="C13" s="66" t="s">
        <v>21</v>
      </c>
      <c r="D13" s="64" t="s">
        <v>46</v>
      </c>
      <c r="E13" s="67">
        <v>161500</v>
      </c>
      <c r="F13" s="122"/>
      <c r="G13" s="54"/>
      <c r="H13" s="39">
        <f t="shared" si="0"/>
        <v>0</v>
      </c>
      <c r="I13" s="38"/>
    </row>
    <row r="14" spans="1:29" ht="15.75" customHeight="1" x14ac:dyDescent="0.2">
      <c r="B14" s="62" t="s">
        <v>31</v>
      </c>
      <c r="C14" s="26" t="s">
        <v>43</v>
      </c>
      <c r="D14" s="68" t="s">
        <v>59</v>
      </c>
      <c r="E14" s="69">
        <v>175990</v>
      </c>
      <c r="F14" s="122"/>
      <c r="G14" s="54"/>
      <c r="H14" s="39">
        <f t="shared" si="0"/>
        <v>0</v>
      </c>
      <c r="I14" s="38"/>
    </row>
    <row r="15" spans="1:29" ht="15" customHeight="1" x14ac:dyDescent="0.2">
      <c r="B15" s="62" t="s">
        <v>31</v>
      </c>
      <c r="C15" s="52" t="s">
        <v>19</v>
      </c>
      <c r="D15" s="26" t="s">
        <v>60</v>
      </c>
      <c r="E15" s="70">
        <v>174990</v>
      </c>
      <c r="F15" s="122"/>
      <c r="G15" s="54"/>
      <c r="H15" s="39">
        <f t="shared" si="0"/>
        <v>0</v>
      </c>
      <c r="I15" s="38"/>
    </row>
    <row r="16" spans="1:29" ht="15" customHeight="1" x14ac:dyDescent="0.2">
      <c r="B16" s="62" t="s">
        <v>31</v>
      </c>
      <c r="C16" s="51" t="s">
        <v>4</v>
      </c>
      <c r="D16" s="63" t="s">
        <v>41</v>
      </c>
      <c r="E16" s="53">
        <v>169900</v>
      </c>
      <c r="F16" s="122"/>
      <c r="G16" s="54"/>
      <c r="H16" s="39">
        <f t="shared" si="0"/>
        <v>0</v>
      </c>
      <c r="I16" s="38"/>
      <c r="J16" s="19"/>
      <c r="K16" s="20"/>
      <c r="L16" s="10"/>
      <c r="M16" s="11"/>
    </row>
    <row r="17" spans="1:29" ht="15" customHeight="1" x14ac:dyDescent="0.2">
      <c r="B17" s="62" t="s">
        <v>31</v>
      </c>
      <c r="C17" s="51" t="s">
        <v>4</v>
      </c>
      <c r="D17" s="63" t="s">
        <v>62</v>
      </c>
      <c r="E17" s="53">
        <v>176990</v>
      </c>
      <c r="F17" s="122"/>
      <c r="G17" s="54"/>
      <c r="H17" s="39">
        <f t="shared" si="0"/>
        <v>0</v>
      </c>
      <c r="I17" s="38"/>
      <c r="J17" s="19"/>
      <c r="K17" s="20"/>
      <c r="L17" s="10"/>
      <c r="M17" s="11"/>
    </row>
    <row r="18" spans="1:29" ht="15" customHeight="1" thickBot="1" x14ac:dyDescent="0.25">
      <c r="B18" s="71" t="s">
        <v>31</v>
      </c>
      <c r="C18" s="72" t="s">
        <v>6</v>
      </c>
      <c r="D18" s="73" t="s">
        <v>42</v>
      </c>
      <c r="E18" s="74">
        <v>178990</v>
      </c>
      <c r="F18" s="123"/>
      <c r="G18" s="58"/>
      <c r="H18" s="40">
        <f t="shared" si="0"/>
        <v>0</v>
      </c>
      <c r="I18" s="41"/>
      <c r="J18" s="19"/>
      <c r="K18" s="20"/>
      <c r="L18" s="10"/>
      <c r="M18" s="11"/>
    </row>
    <row r="19" spans="1:29" s="99" customFormat="1" ht="17.25" customHeight="1" thickBot="1" x14ac:dyDescent="0.25">
      <c r="A19" s="96"/>
      <c r="B19" s="110" t="s">
        <v>13</v>
      </c>
      <c r="C19" s="111"/>
      <c r="D19" s="111"/>
      <c r="E19" s="111"/>
      <c r="F19" s="111"/>
      <c r="G19" s="111"/>
      <c r="H19" s="42">
        <f>AVERAGE(H10:H18)</f>
        <v>0</v>
      </c>
      <c r="I19" s="43">
        <f>H19*F10</f>
        <v>0</v>
      </c>
      <c r="J19" s="97"/>
      <c r="K19" s="98"/>
      <c r="L19" s="96"/>
      <c r="M19" s="96"/>
      <c r="N19" s="96"/>
      <c r="O19" s="96"/>
      <c r="P19" s="96"/>
      <c r="Q19" s="96"/>
      <c r="R19" s="96"/>
      <c r="S19" s="96"/>
      <c r="T19" s="96"/>
      <c r="U19" s="96"/>
      <c r="V19" s="96"/>
      <c r="W19" s="96"/>
      <c r="X19" s="96"/>
      <c r="Y19" s="96"/>
      <c r="Z19" s="96"/>
      <c r="AA19" s="96"/>
      <c r="AB19" s="96"/>
      <c r="AC19" s="96"/>
    </row>
    <row r="20" spans="1:29" ht="14.25" customHeight="1" x14ac:dyDescent="0.2">
      <c r="B20" s="75" t="s">
        <v>9</v>
      </c>
      <c r="C20" s="47" t="s">
        <v>37</v>
      </c>
      <c r="D20" s="76" t="s">
        <v>63</v>
      </c>
      <c r="E20" s="48">
        <v>158990</v>
      </c>
      <c r="F20" s="114">
        <v>0.3</v>
      </c>
      <c r="G20" s="49"/>
      <c r="H20" s="36">
        <f t="shared" ref="H20:H26" si="1">G20/E20</f>
        <v>0</v>
      </c>
      <c r="I20" s="37"/>
      <c r="J20" s="19"/>
      <c r="K20" s="20"/>
      <c r="L20" s="15"/>
      <c r="M20" s="11"/>
    </row>
    <row r="21" spans="1:29" ht="15" customHeight="1" x14ac:dyDescent="0.2">
      <c r="B21" s="77" t="s">
        <v>9</v>
      </c>
      <c r="C21" s="66" t="s">
        <v>19</v>
      </c>
      <c r="D21" s="78" t="s">
        <v>64</v>
      </c>
      <c r="E21" s="79">
        <v>148990</v>
      </c>
      <c r="F21" s="115"/>
      <c r="G21" s="54"/>
      <c r="H21" s="39">
        <f t="shared" si="1"/>
        <v>0</v>
      </c>
      <c r="I21" s="38"/>
    </row>
    <row r="22" spans="1:29" ht="15" customHeight="1" x14ac:dyDescent="0.2">
      <c r="B22" s="77" t="s">
        <v>9</v>
      </c>
      <c r="C22" s="52" t="s">
        <v>4</v>
      </c>
      <c r="D22" s="80" t="s">
        <v>65</v>
      </c>
      <c r="E22" s="79">
        <v>129990</v>
      </c>
      <c r="F22" s="115"/>
      <c r="G22" s="54"/>
      <c r="H22" s="39">
        <f t="shared" si="1"/>
        <v>0</v>
      </c>
      <c r="I22" s="38"/>
    </row>
    <row r="23" spans="1:29" ht="15" customHeight="1" x14ac:dyDescent="0.2">
      <c r="B23" s="77" t="s">
        <v>9</v>
      </c>
      <c r="C23" s="52" t="s">
        <v>6</v>
      </c>
      <c r="D23" s="78" t="s">
        <v>45</v>
      </c>
      <c r="E23" s="70">
        <v>138900</v>
      </c>
      <c r="F23" s="115"/>
      <c r="G23" s="54"/>
      <c r="H23" s="39">
        <f t="shared" si="1"/>
        <v>0</v>
      </c>
      <c r="I23" s="38"/>
    </row>
    <row r="24" spans="1:29" ht="14.25" customHeight="1" x14ac:dyDescent="0.2">
      <c r="B24" s="77" t="s">
        <v>9</v>
      </c>
      <c r="C24" s="51" t="s">
        <v>23</v>
      </c>
      <c r="D24" s="78" t="s">
        <v>39</v>
      </c>
      <c r="E24" s="53">
        <v>135990</v>
      </c>
      <c r="F24" s="115"/>
      <c r="G24" s="54"/>
      <c r="H24" s="39">
        <f t="shared" si="1"/>
        <v>0</v>
      </c>
      <c r="I24" s="38"/>
      <c r="J24" s="19"/>
      <c r="K24" s="20"/>
      <c r="L24" s="15"/>
      <c r="M24" s="11"/>
    </row>
    <row r="25" spans="1:29" ht="14.25" customHeight="1" x14ac:dyDescent="0.2">
      <c r="B25" s="77" t="s">
        <v>9</v>
      </c>
      <c r="C25" s="26" t="s">
        <v>6</v>
      </c>
      <c r="D25" s="78" t="s">
        <v>66</v>
      </c>
      <c r="E25" s="65">
        <v>164990</v>
      </c>
      <c r="F25" s="115"/>
      <c r="G25" s="54"/>
      <c r="H25" s="39">
        <f t="shared" si="1"/>
        <v>0</v>
      </c>
      <c r="I25" s="38"/>
      <c r="K25" s="16"/>
      <c r="L25" s="10"/>
      <c r="M25" s="11"/>
    </row>
    <row r="26" spans="1:29" ht="15" customHeight="1" thickBot="1" x14ac:dyDescent="0.25">
      <c r="B26" s="81" t="s">
        <v>9</v>
      </c>
      <c r="C26" s="73" t="s">
        <v>33</v>
      </c>
      <c r="D26" s="82" t="s">
        <v>67</v>
      </c>
      <c r="E26" s="83">
        <v>160990</v>
      </c>
      <c r="F26" s="116"/>
      <c r="G26" s="58"/>
      <c r="H26" s="40">
        <f t="shared" si="1"/>
        <v>0</v>
      </c>
      <c r="I26" s="41"/>
      <c r="K26" s="16"/>
    </row>
    <row r="27" spans="1:29" s="9" customFormat="1" ht="17.25" customHeight="1" thickBot="1" x14ac:dyDescent="0.25">
      <c r="A27" s="8"/>
      <c r="B27" s="112" t="s">
        <v>15</v>
      </c>
      <c r="C27" s="113"/>
      <c r="D27" s="113"/>
      <c r="E27" s="113"/>
      <c r="F27" s="113"/>
      <c r="G27" s="113"/>
      <c r="H27" s="100">
        <f>AVERAGE(H20:H26)</f>
        <v>0</v>
      </c>
      <c r="I27" s="101">
        <f>H27*F20</f>
        <v>0</v>
      </c>
      <c r="J27" s="8"/>
      <c r="K27" s="16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</row>
    <row r="28" spans="1:29" ht="14.25" customHeight="1" x14ac:dyDescent="0.2">
      <c r="B28" s="75" t="s">
        <v>10</v>
      </c>
      <c r="C28" s="47" t="s">
        <v>6</v>
      </c>
      <c r="D28" s="106" t="s">
        <v>70</v>
      </c>
      <c r="E28" s="86">
        <v>195900</v>
      </c>
      <c r="F28" s="114">
        <v>0.18</v>
      </c>
      <c r="G28" s="49"/>
      <c r="H28" s="36">
        <f t="shared" ref="H28:H37" si="2">G28/E28</f>
        <v>0</v>
      </c>
      <c r="I28" s="37"/>
      <c r="K28" s="16"/>
      <c r="L28" s="10"/>
      <c r="M28" s="11"/>
    </row>
    <row r="29" spans="1:29" ht="15" customHeight="1" x14ac:dyDescent="0.2">
      <c r="B29" s="77" t="s">
        <v>10</v>
      </c>
      <c r="C29" s="66" t="s">
        <v>19</v>
      </c>
      <c r="D29" s="78" t="s">
        <v>20</v>
      </c>
      <c r="E29" s="67">
        <v>171500</v>
      </c>
      <c r="F29" s="115"/>
      <c r="G29" s="54"/>
      <c r="H29" s="39">
        <f t="shared" si="2"/>
        <v>0</v>
      </c>
      <c r="I29" s="38"/>
    </row>
    <row r="30" spans="1:29" ht="15" customHeight="1" x14ac:dyDescent="0.2">
      <c r="B30" s="77" t="s">
        <v>10</v>
      </c>
      <c r="C30" s="66" t="s">
        <v>19</v>
      </c>
      <c r="D30" s="78" t="s">
        <v>22</v>
      </c>
      <c r="E30" s="67">
        <v>178990</v>
      </c>
      <c r="F30" s="115"/>
      <c r="G30" s="54"/>
      <c r="H30" s="39">
        <f t="shared" si="2"/>
        <v>0</v>
      </c>
      <c r="I30" s="38"/>
    </row>
    <row r="31" spans="1:29" ht="15" customHeight="1" x14ac:dyDescent="0.2">
      <c r="B31" s="77" t="s">
        <v>10</v>
      </c>
      <c r="C31" s="51" t="s">
        <v>23</v>
      </c>
      <c r="D31" s="78" t="s">
        <v>25</v>
      </c>
      <c r="E31" s="70">
        <v>159990</v>
      </c>
      <c r="F31" s="115"/>
      <c r="G31" s="54"/>
      <c r="H31" s="39">
        <f t="shared" si="2"/>
        <v>0</v>
      </c>
      <c r="I31" s="38"/>
      <c r="K31" s="4"/>
    </row>
    <row r="32" spans="1:29" ht="14.25" customHeight="1" x14ac:dyDescent="0.2">
      <c r="B32" s="77" t="s">
        <v>10</v>
      </c>
      <c r="C32" s="51" t="s">
        <v>43</v>
      </c>
      <c r="D32" s="26" t="s">
        <v>71</v>
      </c>
      <c r="E32" s="70">
        <v>169990</v>
      </c>
      <c r="F32" s="115"/>
      <c r="G32" s="54"/>
      <c r="H32" s="39">
        <f t="shared" si="2"/>
        <v>0</v>
      </c>
      <c r="I32" s="38"/>
      <c r="K32" s="6"/>
      <c r="L32" s="10"/>
      <c r="M32" s="11"/>
    </row>
    <row r="33" spans="1:29" ht="14.25" customHeight="1" x14ac:dyDescent="0.2">
      <c r="B33" s="77" t="s">
        <v>10</v>
      </c>
      <c r="C33" s="51" t="s">
        <v>43</v>
      </c>
      <c r="D33" s="26" t="s">
        <v>72</v>
      </c>
      <c r="E33" s="70">
        <v>179990</v>
      </c>
      <c r="F33" s="115"/>
      <c r="G33" s="54"/>
      <c r="H33" s="39">
        <f t="shared" si="2"/>
        <v>0</v>
      </c>
      <c r="I33" s="38"/>
      <c r="K33" s="6"/>
      <c r="L33" s="10"/>
      <c r="M33" s="11"/>
    </row>
    <row r="34" spans="1:29" ht="14.25" customHeight="1" x14ac:dyDescent="0.2">
      <c r="B34" s="77" t="s">
        <v>10</v>
      </c>
      <c r="C34" s="51" t="s">
        <v>44</v>
      </c>
      <c r="D34" s="26" t="s">
        <v>73</v>
      </c>
      <c r="E34" s="70">
        <v>179990</v>
      </c>
      <c r="F34" s="115"/>
      <c r="G34" s="54"/>
      <c r="H34" s="39">
        <f t="shared" si="2"/>
        <v>0</v>
      </c>
      <c r="I34" s="38"/>
      <c r="K34" s="6"/>
      <c r="L34" s="10"/>
      <c r="M34" s="11"/>
    </row>
    <row r="35" spans="1:29" ht="14.25" customHeight="1" x14ac:dyDescent="0.2">
      <c r="B35" s="77" t="s">
        <v>10</v>
      </c>
      <c r="C35" s="51" t="s">
        <v>44</v>
      </c>
      <c r="D35" s="26" t="s">
        <v>74</v>
      </c>
      <c r="E35" s="70">
        <v>189990</v>
      </c>
      <c r="F35" s="115"/>
      <c r="G35" s="54"/>
      <c r="H35" s="39">
        <f t="shared" si="2"/>
        <v>0</v>
      </c>
      <c r="I35" s="38"/>
      <c r="K35" s="6"/>
      <c r="L35" s="10"/>
      <c r="M35" s="11"/>
    </row>
    <row r="36" spans="1:29" ht="14.25" customHeight="1" x14ac:dyDescent="0.2">
      <c r="B36" s="77" t="s">
        <v>10</v>
      </c>
      <c r="C36" s="51" t="s">
        <v>2</v>
      </c>
      <c r="D36" s="26" t="s">
        <v>18</v>
      </c>
      <c r="E36" s="70">
        <v>209990</v>
      </c>
      <c r="F36" s="115"/>
      <c r="G36" s="54"/>
      <c r="H36" s="39">
        <f t="shared" si="2"/>
        <v>0</v>
      </c>
      <c r="I36" s="38"/>
      <c r="K36" s="6"/>
      <c r="L36" s="10"/>
      <c r="M36" s="11"/>
    </row>
    <row r="37" spans="1:29" ht="14.25" customHeight="1" thickBot="1" x14ac:dyDescent="0.25">
      <c r="B37" s="81" t="s">
        <v>10</v>
      </c>
      <c r="C37" s="56" t="s">
        <v>5</v>
      </c>
      <c r="D37" s="73" t="s">
        <v>11</v>
      </c>
      <c r="E37" s="83">
        <v>184900</v>
      </c>
      <c r="F37" s="116"/>
      <c r="G37" s="58"/>
      <c r="H37" s="40">
        <f t="shared" si="2"/>
        <v>0</v>
      </c>
      <c r="I37" s="41"/>
      <c r="K37" s="6"/>
      <c r="L37" s="10"/>
      <c r="M37" s="11"/>
    </row>
    <row r="38" spans="1:29" s="9" customFormat="1" ht="17.25" customHeight="1" thickBot="1" x14ac:dyDescent="0.25">
      <c r="A38" s="8"/>
      <c r="B38" s="112" t="s">
        <v>14</v>
      </c>
      <c r="C38" s="113"/>
      <c r="D38" s="113"/>
      <c r="E38" s="113"/>
      <c r="F38" s="113"/>
      <c r="G38" s="113"/>
      <c r="H38" s="100">
        <f>AVERAGE(H28:H37)</f>
        <v>0</v>
      </c>
      <c r="I38" s="101">
        <f>H38*F28</f>
        <v>0</v>
      </c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</row>
    <row r="39" spans="1:29" ht="14.25" customHeight="1" x14ac:dyDescent="0.2">
      <c r="B39" s="84" t="s">
        <v>54</v>
      </c>
      <c r="C39" s="47" t="s">
        <v>55</v>
      </c>
      <c r="D39" s="85" t="s">
        <v>56</v>
      </c>
      <c r="E39" s="86">
        <v>289683</v>
      </c>
      <c r="F39" s="114">
        <v>0.03</v>
      </c>
      <c r="G39" s="49"/>
      <c r="H39" s="36">
        <f>G39/E39</f>
        <v>0</v>
      </c>
      <c r="I39" s="37"/>
      <c r="K39" s="6"/>
      <c r="L39" s="10"/>
      <c r="M39" s="11"/>
    </row>
    <row r="40" spans="1:29" ht="14.25" customHeight="1" x14ac:dyDescent="0.2">
      <c r="B40" s="87" t="s">
        <v>54</v>
      </c>
      <c r="C40" s="51" t="s">
        <v>2</v>
      </c>
      <c r="D40" s="64" t="s">
        <v>57</v>
      </c>
      <c r="E40" s="70">
        <v>279990</v>
      </c>
      <c r="F40" s="115"/>
      <c r="G40" s="54"/>
      <c r="H40" s="39">
        <f>G40/E40</f>
        <v>0</v>
      </c>
      <c r="I40" s="38"/>
      <c r="K40" s="4"/>
    </row>
    <row r="41" spans="1:29" ht="14.25" customHeight="1" x14ac:dyDescent="0.2">
      <c r="B41" s="87" t="s">
        <v>54</v>
      </c>
      <c r="C41" s="51" t="s">
        <v>58</v>
      </c>
      <c r="D41" s="64" t="s">
        <v>75</v>
      </c>
      <c r="E41" s="53">
        <v>176990</v>
      </c>
      <c r="F41" s="115"/>
      <c r="G41" s="54"/>
      <c r="H41" s="39">
        <f t="shared" ref="H41:H42" si="3">G41/E41</f>
        <v>0</v>
      </c>
      <c r="I41" s="38"/>
      <c r="K41" s="6"/>
      <c r="L41" s="10"/>
      <c r="M41" s="11"/>
    </row>
    <row r="42" spans="1:29" ht="14.25" customHeight="1" thickBot="1" x14ac:dyDescent="0.25">
      <c r="B42" s="88" t="s">
        <v>54</v>
      </c>
      <c r="C42" s="56" t="s">
        <v>2</v>
      </c>
      <c r="D42" s="89" t="s">
        <v>76</v>
      </c>
      <c r="E42" s="57">
        <v>180990</v>
      </c>
      <c r="F42" s="116"/>
      <c r="G42" s="58"/>
      <c r="H42" s="40">
        <f t="shared" si="3"/>
        <v>0</v>
      </c>
      <c r="I42" s="41"/>
      <c r="K42" s="6"/>
      <c r="L42" s="10"/>
      <c r="M42" s="11"/>
    </row>
    <row r="43" spans="1:29" s="9" customFormat="1" ht="17.25" customHeight="1" thickBot="1" x14ac:dyDescent="0.25">
      <c r="A43" s="8"/>
      <c r="B43" s="112" t="s">
        <v>53</v>
      </c>
      <c r="C43" s="113"/>
      <c r="D43" s="113"/>
      <c r="E43" s="113"/>
      <c r="F43" s="113"/>
      <c r="G43" s="113"/>
      <c r="H43" s="100">
        <f>AVERAGE(H39:H42)</f>
        <v>0</v>
      </c>
      <c r="I43" s="101">
        <f>H43*F39</f>
        <v>0</v>
      </c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</row>
    <row r="44" spans="1:29" ht="14.25" customHeight="1" x14ac:dyDescent="0.2">
      <c r="B44" s="84" t="s">
        <v>51</v>
      </c>
      <c r="C44" s="90" t="s">
        <v>34</v>
      </c>
      <c r="D44" s="85" t="s">
        <v>35</v>
      </c>
      <c r="E44" s="91">
        <v>209000</v>
      </c>
      <c r="F44" s="114">
        <v>0.04</v>
      </c>
      <c r="G44" s="49"/>
      <c r="H44" s="36">
        <f>G44/E44</f>
        <v>0</v>
      </c>
      <c r="I44" s="37"/>
      <c r="K44" s="6"/>
      <c r="L44" s="10"/>
      <c r="M44" s="11"/>
    </row>
    <row r="45" spans="1:29" ht="14.25" customHeight="1" x14ac:dyDescent="0.2">
      <c r="B45" s="87" t="s">
        <v>51</v>
      </c>
      <c r="C45" s="51" t="s">
        <v>7</v>
      </c>
      <c r="D45" s="64" t="s">
        <v>8</v>
      </c>
      <c r="E45" s="70">
        <v>204900</v>
      </c>
      <c r="F45" s="115"/>
      <c r="G45" s="54"/>
      <c r="H45" s="39">
        <f>G45/E45</f>
        <v>0</v>
      </c>
      <c r="I45" s="38"/>
      <c r="K45" s="4"/>
    </row>
    <row r="46" spans="1:29" ht="14.25" customHeight="1" x14ac:dyDescent="0.2">
      <c r="B46" s="87" t="s">
        <v>51</v>
      </c>
      <c r="C46" s="51" t="s">
        <v>6</v>
      </c>
      <c r="D46" s="64" t="s">
        <v>52</v>
      </c>
      <c r="E46" s="70">
        <v>298900</v>
      </c>
      <c r="F46" s="115"/>
      <c r="G46" s="54"/>
      <c r="H46" s="39">
        <f>G46/E46</f>
        <v>0</v>
      </c>
      <c r="I46" s="38"/>
      <c r="K46" s="6"/>
      <c r="L46" s="10"/>
      <c r="M46" s="11"/>
    </row>
    <row r="47" spans="1:29" ht="14.25" customHeight="1" x14ac:dyDescent="0.2">
      <c r="B47" s="87" t="s">
        <v>51</v>
      </c>
      <c r="C47" s="92" t="s">
        <v>2</v>
      </c>
      <c r="D47" s="64" t="s">
        <v>79</v>
      </c>
      <c r="E47" s="70">
        <v>339900</v>
      </c>
      <c r="F47" s="115"/>
      <c r="G47" s="54"/>
      <c r="H47" s="39">
        <f>G47/E47</f>
        <v>0</v>
      </c>
      <c r="I47" s="38"/>
      <c r="K47" s="6"/>
      <c r="L47" s="10"/>
      <c r="M47" s="11"/>
    </row>
    <row r="48" spans="1:29" ht="15" customHeight="1" thickBot="1" x14ac:dyDescent="0.25">
      <c r="B48" s="88" t="s">
        <v>51</v>
      </c>
      <c r="C48" s="56" t="s">
        <v>77</v>
      </c>
      <c r="D48" s="89" t="s">
        <v>78</v>
      </c>
      <c r="E48" s="57">
        <v>262900</v>
      </c>
      <c r="F48" s="116"/>
      <c r="G48" s="58"/>
      <c r="H48" s="40">
        <f>G48/E48</f>
        <v>0</v>
      </c>
      <c r="I48" s="41"/>
      <c r="K48" s="10"/>
      <c r="L48" s="10"/>
      <c r="M48" s="11"/>
    </row>
    <row r="49" spans="1:29" s="9" customFormat="1" ht="17.25" customHeight="1" thickBot="1" x14ac:dyDescent="0.25">
      <c r="A49" s="8"/>
      <c r="B49" s="117" t="s">
        <v>50</v>
      </c>
      <c r="C49" s="118"/>
      <c r="D49" s="118"/>
      <c r="E49" s="118"/>
      <c r="F49" s="118"/>
      <c r="G49" s="118"/>
      <c r="H49" s="102">
        <f>AVERAGE(H44:H48)</f>
        <v>0</v>
      </c>
      <c r="I49" s="103">
        <f>H49*F44</f>
        <v>0</v>
      </c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</row>
    <row r="50" spans="1:29" ht="15.75" thickBot="1" x14ac:dyDescent="0.25">
      <c r="B50" s="29"/>
      <c r="C50" s="30"/>
      <c r="D50" s="30"/>
      <c r="E50" s="31"/>
      <c r="F50" s="93">
        <f>SUM(F5,F10,F20,F28,F44,F39)</f>
        <v>1</v>
      </c>
      <c r="G50" s="44"/>
      <c r="H50" s="30"/>
      <c r="I50" s="30"/>
    </row>
    <row r="51" spans="1:29" ht="39.75" customHeight="1" thickBot="1" x14ac:dyDescent="0.25">
      <c r="B51" s="32" t="s">
        <v>84</v>
      </c>
      <c r="C51" s="30"/>
      <c r="D51" s="30"/>
      <c r="E51" s="33"/>
      <c r="F51" s="94"/>
      <c r="G51" s="44"/>
      <c r="H51" s="34" t="s">
        <v>17</v>
      </c>
      <c r="I51" s="45">
        <f>I49+I38+I27+I19+I9+I43</f>
        <v>0</v>
      </c>
    </row>
    <row r="52" spans="1:29" x14ac:dyDescent="0.2">
      <c r="B52" s="1" t="s">
        <v>30</v>
      </c>
      <c r="C52" s="12"/>
      <c r="D52" s="12"/>
      <c r="E52" s="13"/>
    </row>
    <row r="53" spans="1:29" x14ac:dyDescent="0.2">
      <c r="C53" s="12"/>
      <c r="D53" s="12"/>
      <c r="E53" s="13"/>
    </row>
    <row r="54" spans="1:29" x14ac:dyDescent="0.2">
      <c r="C54" s="12"/>
      <c r="D54" s="12"/>
      <c r="E54" s="14"/>
    </row>
  </sheetData>
  <sheetProtection selectLockedCells="1"/>
  <protectedRanges>
    <protectedRange password="CC2D" sqref="G5:G8 G20:G49 G10:G18" name="טווח1"/>
  </protectedRanges>
  <autoFilter ref="B4:G51" xr:uid="{00000000-0009-0000-0000-000000000000}"/>
  <mergeCells count="14">
    <mergeCell ref="B49:G49"/>
    <mergeCell ref="F28:F37"/>
    <mergeCell ref="H3:I3"/>
    <mergeCell ref="F5:F8"/>
    <mergeCell ref="F39:F42"/>
    <mergeCell ref="B43:G43"/>
    <mergeCell ref="B38:G38"/>
    <mergeCell ref="F10:F18"/>
    <mergeCell ref="F20:F26"/>
    <mergeCell ref="B2:D2"/>
    <mergeCell ref="B9:G9"/>
    <mergeCell ref="B19:G19"/>
    <mergeCell ref="B27:G27"/>
    <mergeCell ref="F44:F48"/>
  </mergeCells>
  <phoneticPr fontId="17" type="noConversion"/>
  <hyperlinks>
    <hyperlink ref="D36" r:id="rId1" xr:uid="{00000000-0004-0000-0000-000000000000}"/>
    <hyperlink ref="D37" r:id="rId2" xr:uid="{00000000-0004-0000-0000-000001000000}"/>
    <hyperlink ref="D8" r:id="rId3" display="פיקנטו LX" xr:uid="{00000000-0004-0000-0000-000002000000}"/>
    <hyperlink ref="D31" r:id="rId4" display="KAROK AMBITION" xr:uid="{00000000-0004-0000-0000-000003000000}"/>
    <hyperlink ref="D10" r:id="rId5" display="https://www.auto.co.il/car/18919" xr:uid="{00000000-0004-0000-0000-000004000000}"/>
    <hyperlink ref="D16" r:id="rId6" display="אלנטרה -  היברידי Premium" xr:uid="{00000000-0004-0000-0000-000007000000}"/>
    <hyperlink ref="D11" r:id="rId7" display="אוקטביה Ambition TSI 1.5" xr:uid="{00000000-0004-0000-0000-000008000000}"/>
    <hyperlink ref="D29" r:id="rId8" xr:uid="{00000000-0004-0000-0000-00000B000000}"/>
    <hyperlink ref="D30" r:id="rId9" xr:uid="{00000000-0004-0000-0000-00000C000000}"/>
    <hyperlink ref="D45" r:id="rId10" xr:uid="{00000000-0004-0000-0000-00000D000000}"/>
    <hyperlink ref="D47" r:id="rId11" display="היילנדר E MOTION היבריד 4X4" xr:uid="{DA2F585D-959C-40A1-B6A2-F1D1F5D90EDE}"/>
    <hyperlink ref="D40" r:id="rId12" display="https://www.auto.co.il/car/17770" xr:uid="{FBD2414F-7A90-4F20-BA03-3B111D989092}"/>
    <hyperlink ref="D5" r:id="rId13" display="https://www.auto.co.il/car/21203" xr:uid="{00000000-0004-0000-0000-000005000000}"/>
    <hyperlink ref="D41" r:id="rId14" display="https://www.auto.co.il/car/21203" xr:uid="{008F7408-2FDB-4DDC-8F99-FA05212B038C}"/>
  </hyperlinks>
  <pageMargins left="0.23622047244094491" right="0.23622047244094491" top="0.59055118110236227" bottom="0.59055118110236227" header="0.31496062992125984" footer="0.31496062992125984"/>
  <pageSetup paperSize="9" scale="95" orientation="landscape" horizontalDpi="4294967293" verticalDpi="4294967293" r:id="rId15"/>
  <drawing r:id="rId16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6653d3a-ac51-4720-af56-ad263d8f9436">
      <Terms xmlns="http://schemas.microsoft.com/office/infopath/2007/PartnerControls"/>
    </lcf76f155ced4ddcb4097134ff3c332f>
    <TaxCatchAll xmlns="ff05ff85-3d38-40b8-9526-585a8212dd18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191A669A68086A4888177E28D820ED7B" ma:contentTypeVersion="18" ma:contentTypeDescription="צור מסמך חדש." ma:contentTypeScope="" ma:versionID="647618035d85adbf901790ea41dba68f">
  <xsd:schema xmlns:xsd="http://www.w3.org/2001/XMLSchema" xmlns:xs="http://www.w3.org/2001/XMLSchema" xmlns:p="http://schemas.microsoft.com/office/2006/metadata/properties" xmlns:ns2="ff05ff85-3d38-40b8-9526-585a8212dd18" xmlns:ns3="66653d3a-ac51-4720-af56-ad263d8f9436" targetNamespace="http://schemas.microsoft.com/office/2006/metadata/properties" ma:root="true" ma:fieldsID="19b5b6c870b5aa2ee432e1a3296605b8" ns2:_="" ns3:_="">
    <xsd:import namespace="ff05ff85-3d38-40b8-9526-585a8212dd18"/>
    <xsd:import namespace="66653d3a-ac51-4720-af56-ad263d8f943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LengthInSeconds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05ff85-3d38-40b8-9526-585a8212dd1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משותף עם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משותף עם פרטים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8b735037-45ae-4a8b-8cfa-adb0edd58e20}" ma:internalName="TaxCatchAll" ma:showField="CatchAllData" ma:web="ff05ff85-3d38-40b8-9526-585a8212dd1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653d3a-ac51-4720-af56-ad263d8f94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תגיות תמונה" ma:readOnly="false" ma:fieldId="{5cf76f15-5ced-4ddc-b409-7134ff3c332f}" ma:taxonomyMulti="true" ma:sspId="06ddcc11-facf-4811-88af-2ddd734e711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DD67FE9-2B45-4F10-BDA7-4F7053AD65C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F9646FD-987E-44D0-BD60-D777C03B8841}">
  <ds:schemaRefs>
    <ds:schemaRef ds:uri="http://schemas.openxmlformats.org/package/2006/metadata/core-properties"/>
    <ds:schemaRef ds:uri="http://purl.org/dc/dcmitype/"/>
    <ds:schemaRef ds:uri="ff05ff85-3d38-40b8-9526-585a8212dd18"/>
    <ds:schemaRef ds:uri="http://schemas.microsoft.com/office/2006/metadata/properties"/>
    <ds:schemaRef ds:uri="http://purl.org/dc/elements/1.1/"/>
    <ds:schemaRef ds:uri="http://www.w3.org/XML/1998/namespace"/>
    <ds:schemaRef ds:uri="http://purl.org/dc/terms/"/>
    <ds:schemaRef ds:uri="http://schemas.microsoft.com/office/2006/documentManagement/types"/>
    <ds:schemaRef ds:uri="http://schemas.microsoft.com/office/infopath/2007/PartnerControls"/>
    <ds:schemaRef ds:uri="66653d3a-ac51-4720-af56-ad263d8f9436"/>
  </ds:schemaRefs>
</ds:datastoreItem>
</file>

<file path=customXml/itemProps3.xml><?xml version="1.0" encoding="utf-8"?>
<ds:datastoreItem xmlns:ds="http://schemas.openxmlformats.org/officeDocument/2006/customXml" ds:itemID="{36457684-CBC7-4947-A1D2-5566258EE88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f05ff85-3d38-40b8-9526-585a8212dd18"/>
    <ds:schemaRef ds:uri="66653d3a-ac51-4720-af56-ad263d8f943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</vt:i4>
      </vt:variant>
      <vt:variant>
        <vt:lpstr>טווחים בעלי שם</vt:lpstr>
      </vt:variant>
      <vt:variant>
        <vt:i4>1</vt:i4>
      </vt:variant>
    </vt:vector>
  </HeadingPairs>
  <TitlesOfParts>
    <vt:vector size="2" baseType="lpstr">
      <vt:lpstr>ליסינג</vt:lpstr>
      <vt:lpstr>ליסינג!WPrint_Area_W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‏‏טופס-הצעת-מחיר מעודכן-ליסינג רכבים 1</dc:title>
  <dc:subject>מכרז פומבי לאספקת כלי רכב בשיטת הליסינג התפעולי</dc:subject>
  <dc:creator>ניר Nir@betterbuy.co.il</dc:creator>
  <cp:keywords>שרה בוימל ממ מירי שפר CC:שוקי גוטרמן</cp:keywords>
  <dc:description/>
  <cp:lastModifiedBy>שרה בוימל מ"מ מירי שפר</cp:lastModifiedBy>
  <cp:lastPrinted>2024-04-01T06:08:20Z</cp:lastPrinted>
  <dcterms:created xsi:type="dcterms:W3CDTF">2022-05-04T06:48:56Z</dcterms:created>
  <dcterms:modified xsi:type="dcterms:W3CDTF">2026-02-05T12:37:32Z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0x010100191A669A68086A4888177E28D820ED7B</vt:lpwstr>
  </property>
  <property fmtid="{D5CDD505-2E9C-101B-9397-08002B2CF9AE}" pid="3" name="MediaServiceImageTags">
    <vt:lpwstr/>
  </property>
  <property fmtid="{D5CDD505-2E9C-101B-9397-08002B2CF9AE}" pid="4" name="OrgAtt">
    <vt:lpwstr>20;#אגף חוזים, רכש ולוגיסטיקה|cbf3a6d4-dc8f-470b-92d6-b75445a671e3</vt:lpwstr>
  </property>
  <property fmtid="{D5CDD505-2E9C-101B-9397-08002B2CF9AE}" pid="5" name="KeyWords">
    <vt:lpwstr/>
  </property>
  <property fmtid="{D5CDD505-2E9C-101B-9397-08002B2CF9AE}" pid="6" name="_dlc_DocIdItemGuid">
    <vt:lpwstr>dafe2730-06e8-4812-b913-fca83889d33e</vt:lpwstr>
  </property>
</Properties>
</file>